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sprin\Desktop\★企業研修\1.基礎\"/>
    </mc:Choice>
  </mc:AlternateContent>
  <xr:revisionPtr revIDLastSave="0" documentId="13_ncr:1_{D4478994-AC5F-48F1-B047-175D2D1D6FA5}" xr6:coauthVersionLast="47" xr6:coauthVersionMax="47" xr10:uidLastSave="{00000000-0000-0000-0000-000000000000}"/>
  <bookViews>
    <workbookView xWindow="-108" yWindow="-108" windowWidth="23256" windowHeight="12456" activeTab="13" xr2:uid="{00000000-000D-0000-FFFF-FFFF00000000}"/>
  </bookViews>
  <sheets>
    <sheet name="1★" sheetId="6" r:id="rId1"/>
    <sheet name="1" sheetId="8" r:id="rId2"/>
    <sheet name="2★" sheetId="4" r:id="rId3"/>
    <sheet name="2" sheetId="5" r:id="rId4"/>
    <sheet name="3★" sheetId="9" r:id="rId5"/>
    <sheet name="3" sheetId="10" r:id="rId6"/>
    <sheet name="4★" sheetId="7" r:id="rId7"/>
    <sheet name="4" sheetId="11" r:id="rId8"/>
    <sheet name="5★" sheetId="12" r:id="rId9"/>
    <sheet name="5" sheetId="13" r:id="rId10"/>
    <sheet name="6★" sheetId="2" r:id="rId11"/>
    <sheet name="6" sheetId="3" r:id="rId12"/>
    <sheet name="7★" sheetId="14" r:id="rId13"/>
    <sheet name="7" sheetId="15" r:id="rId14"/>
  </sheets>
  <externalReferences>
    <externalReference r:id="rId15"/>
    <externalReference r:id="rId16"/>
  </externalReferences>
  <definedNames>
    <definedName name="氏名">[1]!テーブル2[氏名]</definedName>
    <definedName name="部署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2" i="14" l="1"/>
  <c r="F12" i="14" s="1"/>
  <c r="C11" i="14"/>
  <c r="F11" i="14" s="1"/>
  <c r="C10" i="14"/>
  <c r="F10" i="14" s="1"/>
  <c r="C9" i="14"/>
  <c r="F9" i="14" s="1"/>
  <c r="C8" i="14"/>
  <c r="F8" i="14" s="1"/>
  <c r="F7" i="14"/>
  <c r="C7" i="14"/>
  <c r="C6" i="14"/>
  <c r="F6" i="14" s="1"/>
  <c r="C5" i="14"/>
  <c r="F5" i="14" s="1"/>
  <c r="C4" i="14"/>
  <c r="F4" i="14" s="1"/>
  <c r="C3" i="14"/>
  <c r="F3" i="14" s="1"/>
  <c r="D7" i="12" l="1"/>
  <c r="B7" i="12"/>
  <c r="L6" i="7"/>
  <c r="L7" i="7"/>
  <c r="L8" i="7"/>
  <c r="L9" i="7"/>
  <c r="L10" i="7"/>
  <c r="L11" i="7"/>
  <c r="L12" i="7"/>
  <c r="L13" i="7"/>
  <c r="L14" i="7"/>
  <c r="L5" i="7"/>
  <c r="K6" i="7"/>
  <c r="K7" i="7"/>
  <c r="K8" i="7"/>
  <c r="K9" i="7"/>
  <c r="K10" i="7"/>
  <c r="K11" i="7"/>
  <c r="K12" i="7"/>
  <c r="K13" i="7"/>
  <c r="K14" i="7"/>
  <c r="K5" i="7"/>
  <c r="J6" i="7"/>
  <c r="J7" i="7"/>
  <c r="J8" i="7"/>
  <c r="J9" i="7"/>
  <c r="J10" i="7"/>
  <c r="J11" i="7"/>
  <c r="J12" i="7"/>
  <c r="J13" i="7"/>
  <c r="J14" i="7"/>
  <c r="J5" i="7"/>
  <c r="I6" i="7"/>
  <c r="I7" i="7"/>
  <c r="I8" i="7"/>
  <c r="I9" i="7"/>
  <c r="I10" i="7"/>
  <c r="I11" i="7"/>
  <c r="I12" i="7"/>
  <c r="I13" i="7"/>
  <c r="I14" i="7"/>
  <c r="I5" i="7"/>
  <c r="F5" i="9"/>
  <c r="F6" i="9"/>
  <c r="F7" i="9"/>
  <c r="F8" i="9"/>
  <c r="F9" i="9"/>
  <c r="F10" i="9"/>
  <c r="F11" i="9"/>
  <c r="F12" i="9"/>
  <c r="F13" i="9"/>
  <c r="F4" i="9"/>
  <c r="F5" i="6"/>
  <c r="F6" i="6"/>
  <c r="F7" i="6"/>
  <c r="F8" i="6"/>
  <c r="F9" i="6"/>
  <c r="F10" i="6"/>
  <c r="F11" i="6"/>
  <c r="F12" i="6"/>
  <c r="F13" i="6"/>
  <c r="F4" i="6"/>
  <c r="L8" i="4"/>
  <c r="L12" i="4"/>
  <c r="L16" i="4"/>
  <c r="L17" i="4"/>
  <c r="H8" i="4"/>
  <c r="H12" i="4"/>
  <c r="H16" i="4"/>
  <c r="D8" i="4"/>
  <c r="F20" i="3"/>
  <c r="F19" i="3"/>
  <c r="F18" i="3"/>
  <c r="F17" i="3"/>
  <c r="F15" i="3"/>
  <c r="F14" i="3"/>
  <c r="F20" i="2"/>
  <c r="F19" i="2"/>
  <c r="F18" i="2"/>
  <c r="F17" i="2"/>
  <c r="F15" i="2"/>
  <c r="F14" i="2"/>
  <c r="G12" i="2"/>
  <c r="F12" i="2"/>
  <c r="D12" i="2"/>
  <c r="G11" i="2"/>
  <c r="F11" i="2"/>
  <c r="D11" i="2"/>
  <c r="G10" i="2"/>
  <c r="F10" i="2"/>
  <c r="D10" i="2"/>
  <c r="G9" i="2"/>
  <c r="F9" i="2"/>
  <c r="D9" i="2"/>
  <c r="G8" i="2"/>
  <c r="F8" i="2"/>
  <c r="D8" i="2"/>
  <c r="G7" i="2"/>
  <c r="F7" i="2"/>
  <c r="D7" i="2"/>
  <c r="G6" i="2"/>
  <c r="F6" i="2"/>
  <c r="D6" i="2"/>
  <c r="G5" i="2"/>
  <c r="F5" i="2"/>
  <c r="D5" i="2"/>
  <c r="G4" i="2"/>
  <c r="F4" i="2"/>
  <c r="D4" i="2"/>
  <c r="G3" i="2"/>
  <c r="F3" i="2"/>
  <c r="D3" i="2"/>
</calcChain>
</file>

<file path=xl/sharedStrings.xml><?xml version="1.0" encoding="utf-8"?>
<sst xmlns="http://schemas.openxmlformats.org/spreadsheetml/2006/main" count="264" uniqueCount="61">
  <si>
    <t>氏名</t>
    <rPh sb="0" eb="2">
      <t>シメイ</t>
    </rPh>
    <phoneticPr fontId="4"/>
  </si>
  <si>
    <t>性別CD</t>
    <rPh sb="0" eb="2">
      <t>セイベツ</t>
    </rPh>
    <phoneticPr fontId="4"/>
  </si>
  <si>
    <t>性別</t>
    <rPh sb="0" eb="2">
      <t>セイベツ</t>
    </rPh>
    <phoneticPr fontId="4"/>
  </si>
  <si>
    <t>合計</t>
    <rPh sb="0" eb="2">
      <t>ゴウケイ</t>
    </rPh>
    <phoneticPr fontId="4"/>
  </si>
  <si>
    <t>出欠</t>
    <rPh sb="0" eb="2">
      <t>シュッケツ</t>
    </rPh>
    <phoneticPr fontId="4"/>
  </si>
  <si>
    <t>再試験</t>
    <rPh sb="0" eb="3">
      <t>サイシケン</t>
    </rPh>
    <phoneticPr fontId="4"/>
  </si>
  <si>
    <t>秋本　愛</t>
  </si>
  <si>
    <t>井上　達夫</t>
  </si>
  <si>
    <t>木ノ内　勝男</t>
  </si>
  <si>
    <t>田上　勝治</t>
  </si>
  <si>
    <t>滝田　鈴代</t>
  </si>
  <si>
    <t>上田　亜紀</t>
  </si>
  <si>
    <t>島田　則勝</t>
  </si>
  <si>
    <t>佐々木　八重子</t>
  </si>
  <si>
    <t>田村　正人</t>
  </si>
  <si>
    <t>春山　冬子</t>
  </si>
  <si>
    <t>月</t>
    <rPh sb="0" eb="1">
      <t>ツキ</t>
    </rPh>
    <phoneticPr fontId="4"/>
  </si>
  <si>
    <t>商品名</t>
    <rPh sb="0" eb="2">
      <t>ショウヒン</t>
    </rPh>
    <rPh sb="2" eb="3">
      <t>メイ</t>
    </rPh>
    <phoneticPr fontId="4"/>
  </si>
  <si>
    <t>売上金額</t>
    <rPh sb="0" eb="2">
      <t>ウリアゲ</t>
    </rPh>
    <rPh sb="2" eb="4">
      <t>キンガク</t>
    </rPh>
    <phoneticPr fontId="4"/>
  </si>
  <si>
    <t>商品A</t>
    <rPh sb="0" eb="2">
      <t>ショウヒン</t>
    </rPh>
    <phoneticPr fontId="4"/>
  </si>
  <si>
    <t>商品B</t>
    <rPh sb="0" eb="2">
      <t>ショウヒン</t>
    </rPh>
    <phoneticPr fontId="4"/>
  </si>
  <si>
    <t>商品C</t>
    <rPh sb="0" eb="2">
      <t>ショウヒン</t>
    </rPh>
    <phoneticPr fontId="4"/>
  </si>
  <si>
    <t>計</t>
    <rPh sb="0" eb="1">
      <t>ケイ</t>
    </rPh>
    <phoneticPr fontId="4"/>
  </si>
  <si>
    <t>四半期合計</t>
    <rPh sb="0" eb="1">
      <t>シ</t>
    </rPh>
    <rPh sb="1" eb="3">
      <t>ハンキ</t>
    </rPh>
    <rPh sb="3" eb="5">
      <t>ゴウケイ</t>
    </rPh>
    <phoneticPr fontId="4"/>
  </si>
  <si>
    <t>5月</t>
    <phoneticPr fontId="3"/>
  </si>
  <si>
    <t>6月</t>
    <phoneticPr fontId="3"/>
  </si>
  <si>
    <t>4月</t>
    <rPh sb="1" eb="2">
      <t>ガツ</t>
    </rPh>
    <phoneticPr fontId="4"/>
  </si>
  <si>
    <t>模擬１</t>
    <rPh sb="0" eb="2">
      <t>モギ</t>
    </rPh>
    <phoneticPr fontId="4"/>
  </si>
  <si>
    <t>模擬２</t>
    <rPh sb="0" eb="2">
      <t>モギ</t>
    </rPh>
    <phoneticPr fontId="4"/>
  </si>
  <si>
    <t>模擬３</t>
    <rPh sb="0" eb="2">
      <t>モギ</t>
    </rPh>
    <phoneticPr fontId="4"/>
  </si>
  <si>
    <t>平均</t>
    <rPh sb="0" eb="2">
      <t>ヘイキン</t>
    </rPh>
    <phoneticPr fontId="4"/>
  </si>
  <si>
    <t>英語</t>
    <rPh sb="0" eb="2">
      <t>エイゴ</t>
    </rPh>
    <phoneticPr fontId="4"/>
  </si>
  <si>
    <t>数学</t>
    <rPh sb="0" eb="2">
      <t>スウガク</t>
    </rPh>
    <phoneticPr fontId="4"/>
  </si>
  <si>
    <t>田所</t>
    <rPh sb="0" eb="2">
      <t>タドコロ</t>
    </rPh>
    <phoneticPr fontId="4"/>
  </si>
  <si>
    <t>山下</t>
    <rPh sb="0" eb="2">
      <t>ヤマシタ</t>
    </rPh>
    <phoneticPr fontId="4"/>
  </si>
  <si>
    <t>井伏</t>
    <rPh sb="0" eb="2">
      <t>イブセ</t>
    </rPh>
    <phoneticPr fontId="4"/>
  </si>
  <si>
    <t>草津丸</t>
    <rPh sb="0" eb="2">
      <t>クサツ</t>
    </rPh>
    <rPh sb="2" eb="3">
      <t>マル</t>
    </rPh>
    <phoneticPr fontId="4"/>
  </si>
  <si>
    <t>定岡</t>
    <rPh sb="0" eb="2">
      <t>サダオカ</t>
    </rPh>
    <phoneticPr fontId="4"/>
  </si>
  <si>
    <t>明石</t>
    <rPh sb="0" eb="2">
      <t>アカシ</t>
    </rPh>
    <phoneticPr fontId="4"/>
  </si>
  <si>
    <t>的場</t>
    <rPh sb="0" eb="2">
      <t>マトバ</t>
    </rPh>
    <phoneticPr fontId="4"/>
  </si>
  <si>
    <t>杉内</t>
    <rPh sb="0" eb="2">
      <t>スギウチ</t>
    </rPh>
    <phoneticPr fontId="4"/>
  </si>
  <si>
    <t>大河内</t>
    <rPh sb="0" eb="3">
      <t>オオコウチ</t>
    </rPh>
    <phoneticPr fontId="4"/>
  </si>
  <si>
    <t>川崎</t>
    <rPh sb="0" eb="2">
      <t>カワサキ</t>
    </rPh>
    <phoneticPr fontId="4"/>
  </si>
  <si>
    <t>科学</t>
    <rPh sb="0" eb="2">
      <t>カガク</t>
    </rPh>
    <phoneticPr fontId="4"/>
  </si>
  <si>
    <t>本日の日付</t>
    <rPh sb="0" eb="2">
      <t>ホンジツ</t>
    </rPh>
    <rPh sb="3" eb="5">
      <t>ヒヅケ</t>
    </rPh>
    <phoneticPr fontId="4"/>
  </si>
  <si>
    <t>今現在の時刻</t>
    <rPh sb="0" eb="3">
      <t>イマゲンザイ</t>
    </rPh>
    <rPh sb="4" eb="6">
      <t>ジコク</t>
    </rPh>
    <phoneticPr fontId="4"/>
  </si>
  <si>
    <t>顧客名</t>
    <rPh sb="0" eb="2">
      <t>コキャク</t>
    </rPh>
    <rPh sb="2" eb="3">
      <t>メイ</t>
    </rPh>
    <phoneticPr fontId="4"/>
  </si>
  <si>
    <t>会員種別</t>
    <rPh sb="0" eb="2">
      <t>カイイン</t>
    </rPh>
    <rPh sb="2" eb="4">
      <t>シュベツ</t>
    </rPh>
    <phoneticPr fontId="4"/>
  </si>
  <si>
    <t>購入合計
金額</t>
    <rPh sb="0" eb="2">
      <t>コウニュウ</t>
    </rPh>
    <rPh sb="2" eb="4">
      <t>ゴウケイ</t>
    </rPh>
    <rPh sb="5" eb="7">
      <t>キンガク</t>
    </rPh>
    <phoneticPr fontId="4"/>
  </si>
  <si>
    <t>今回
購入額</t>
    <rPh sb="0" eb="2">
      <t>コンカイ</t>
    </rPh>
    <rPh sb="3" eb="5">
      <t>コウニュウ</t>
    </rPh>
    <rPh sb="5" eb="6">
      <t>ガク</t>
    </rPh>
    <phoneticPr fontId="4"/>
  </si>
  <si>
    <t>請求金額</t>
    <rPh sb="0" eb="2">
      <t>セイキュウ</t>
    </rPh>
    <rPh sb="2" eb="4">
      <t>キンガク</t>
    </rPh>
    <phoneticPr fontId="4"/>
  </si>
  <si>
    <t>浜島　美津子</t>
  </si>
  <si>
    <t>篠山　太一</t>
  </si>
  <si>
    <t>深町　恵理子</t>
  </si>
  <si>
    <t>関　一郎</t>
  </si>
  <si>
    <t>香川　隆</t>
  </si>
  <si>
    <t>江川　卓也</t>
  </si>
  <si>
    <t>副島　文</t>
  </si>
  <si>
    <t>香山　新太郎</t>
  </si>
  <si>
    <t>滝田　幸男</t>
  </si>
  <si>
    <t>冷川　康史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</si>
</sst>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3" formatCode="h:mm;@"/>
  </numFmts>
  <fonts count="9">
    <font>
      <sz val="11"/>
      <color theme="1"/>
      <name val="Yu Gothic"/>
      <family val="2"/>
      <scheme val="minor"/>
    </font>
    <font>
      <sz val="11"/>
      <name val="ＭＳ Ｐゴシック"/>
      <family val="3"/>
      <charset val="128"/>
    </font>
    <font>
      <sz val="11"/>
      <name val="游ゴシック"/>
      <family val="3"/>
      <charset val="128"/>
    </font>
    <font>
      <sz val="6"/>
      <name val="Yu Gothic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游ゴシック"/>
      <family val="3"/>
      <charset val="128"/>
    </font>
    <font>
      <sz val="11"/>
      <color indexed="12"/>
      <name val="游ゴシック"/>
      <family val="3"/>
      <charset val="128"/>
    </font>
    <font>
      <u/>
      <sz val="11"/>
      <color theme="10"/>
      <name val="Yu Gothic"/>
      <family val="2"/>
      <charset val="128"/>
      <scheme val="minor"/>
    </font>
    <font>
      <u/>
      <sz val="10"/>
      <color theme="10"/>
      <name val="Yu Gothic"/>
      <family val="2"/>
      <charset val="12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FFFFCC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36">
    <xf numFmtId="0" fontId="0" fillId="0" borderId="0" xfId="0"/>
    <xf numFmtId="0" fontId="2" fillId="2" borderId="1" xfId="1" applyFont="1" applyFill="1" applyBorder="1" applyAlignment="1">
      <alignment horizontal="center" vertical="center"/>
    </xf>
    <xf numFmtId="0" fontId="2" fillId="2" borderId="1" xfId="1" applyFont="1" applyFill="1" applyBorder="1">
      <alignment vertical="center"/>
    </xf>
    <xf numFmtId="0" fontId="2" fillId="0" borderId="0" xfId="1" applyFont="1">
      <alignment vertical="center"/>
    </xf>
    <xf numFmtId="0" fontId="2" fillId="0" borderId="1" xfId="1" applyFont="1" applyBorder="1" applyAlignment="1">
      <alignment horizontal="center" vertical="center"/>
    </xf>
    <xf numFmtId="0" fontId="2" fillId="3" borderId="1" xfId="1" applyFont="1" applyFill="1" applyBorder="1" applyAlignment="1">
      <alignment horizontal="center" vertical="center"/>
    </xf>
    <xf numFmtId="0" fontId="2" fillId="0" borderId="1" xfId="1" applyFont="1" applyBorder="1">
      <alignment vertical="center"/>
    </xf>
    <xf numFmtId="0" fontId="2" fillId="0" borderId="0" xfId="1" applyFont="1" applyAlignment="1">
      <alignment horizontal="center" vertical="center"/>
    </xf>
    <xf numFmtId="0" fontId="2" fillId="5" borderId="1" xfId="1" applyFont="1" applyFill="1" applyBorder="1" applyAlignment="1">
      <alignment horizontal="center" vertical="center"/>
    </xf>
    <xf numFmtId="0" fontId="6" fillId="0" borderId="0" xfId="1" applyFont="1">
      <alignment vertical="center"/>
    </xf>
    <xf numFmtId="0" fontId="2" fillId="0" borderId="1" xfId="1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right" vertical="center"/>
    </xf>
    <xf numFmtId="0" fontId="2" fillId="6" borderId="1" xfId="1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/>
    </xf>
    <xf numFmtId="38" fontId="5" fillId="0" borderId="1" xfId="2" applyFont="1" applyBorder="1">
      <alignment vertical="center"/>
    </xf>
    <xf numFmtId="38" fontId="5" fillId="7" borderId="1" xfId="2" applyFont="1" applyFill="1" applyBorder="1">
      <alignment vertical="center"/>
    </xf>
    <xf numFmtId="0" fontId="2" fillId="4" borderId="1" xfId="1" applyFont="1" applyFill="1" applyBorder="1" applyAlignment="1">
      <alignment horizontal="center" vertical="center"/>
    </xf>
    <xf numFmtId="0" fontId="2" fillId="0" borderId="2" xfId="1" applyFont="1" applyFill="1" applyBorder="1" applyAlignment="1">
      <alignment horizontal="center" vertical="center"/>
    </xf>
    <xf numFmtId="0" fontId="2" fillId="0" borderId="3" xfId="1" applyFont="1" applyFill="1" applyBorder="1" applyAlignment="1">
      <alignment horizontal="center" vertical="center"/>
    </xf>
    <xf numFmtId="0" fontId="2" fillId="6" borderId="1" xfId="1" applyFont="1" applyFill="1" applyBorder="1">
      <alignment vertical="center"/>
    </xf>
    <xf numFmtId="0" fontId="2" fillId="7" borderId="1" xfId="1" applyFont="1" applyFill="1" applyBorder="1">
      <alignment vertical="center"/>
    </xf>
    <xf numFmtId="0" fontId="2" fillId="0" borderId="4" xfId="1" applyFont="1" applyFill="1" applyBorder="1" applyAlignment="1">
      <alignment horizontal="center" vertical="center"/>
    </xf>
    <xf numFmtId="1" fontId="2" fillId="7" borderId="1" xfId="1" applyNumberFormat="1" applyFont="1" applyFill="1" applyBorder="1">
      <alignment vertical="center"/>
    </xf>
    <xf numFmtId="14" fontId="2" fillId="0" borderId="1" xfId="1" applyNumberFormat="1" applyFont="1" applyFill="1" applyBorder="1">
      <alignment vertical="center"/>
    </xf>
    <xf numFmtId="22" fontId="2" fillId="0" borderId="1" xfId="1" applyNumberFormat="1" applyFont="1" applyFill="1" applyBorder="1">
      <alignment vertical="center"/>
    </xf>
    <xf numFmtId="0" fontId="1" fillId="6" borderId="1" xfId="1" applyFont="1" applyFill="1" applyBorder="1" applyAlignment="1">
      <alignment horizontal="center" vertical="center"/>
    </xf>
    <xf numFmtId="14" fontId="1" fillId="0" borderId="1" xfId="1" applyNumberFormat="1" applyFont="1" applyFill="1" applyBorder="1">
      <alignment vertical="center"/>
    </xf>
    <xf numFmtId="183" fontId="1" fillId="0" borderId="1" xfId="1" applyNumberFormat="1" applyFont="1" applyFill="1" applyBorder="1">
      <alignment vertical="center"/>
    </xf>
    <xf numFmtId="0" fontId="2" fillId="0" borderId="1" xfId="1" applyFont="1" applyBorder="1" applyAlignment="1">
      <alignment horizontal="left" vertical="center"/>
    </xf>
    <xf numFmtId="38" fontId="5" fillId="0" borderId="5" xfId="2" applyFont="1" applyFill="1" applyBorder="1" applyAlignment="1">
      <alignment vertical="center"/>
    </xf>
    <xf numFmtId="38" fontId="5" fillId="0" borderId="6" xfId="2" applyFont="1" applyFill="1" applyBorder="1">
      <alignment vertical="center"/>
    </xf>
    <xf numFmtId="38" fontId="5" fillId="5" borderId="1" xfId="2" applyFont="1" applyFill="1" applyBorder="1" applyAlignment="1">
      <alignment vertical="center"/>
    </xf>
    <xf numFmtId="0" fontId="2" fillId="0" borderId="0" xfId="1" applyFont="1" applyAlignment="1">
      <alignment horizontal="left" vertical="center"/>
    </xf>
    <xf numFmtId="0" fontId="8" fillId="0" borderId="0" xfId="3" applyFont="1">
      <alignment vertical="center"/>
    </xf>
    <xf numFmtId="0" fontId="2" fillId="6" borderId="5" xfId="1" applyFont="1" applyFill="1" applyBorder="1" applyAlignment="1">
      <alignment horizontal="center" vertical="center" wrapText="1"/>
    </xf>
    <xf numFmtId="0" fontId="2" fillId="6" borderId="6" xfId="1" applyFont="1" applyFill="1" applyBorder="1" applyAlignment="1">
      <alignment horizontal="center" vertical="center" wrapText="1"/>
    </xf>
  </cellXfs>
  <cellStyles count="4">
    <cellStyle name="ハイパーリンク 2" xfId="3" xr:uid="{F7D1625D-3A96-4055-88D9-902F6FCAA0F6}"/>
    <cellStyle name="桁区切り 2" xfId="2" xr:uid="{14F6CBD1-630C-4C5A-B9B2-90BB8930E8AE}"/>
    <cellStyle name="標準" xfId="0" builtinId="0"/>
    <cellStyle name="標準 2" xfId="1" xr:uid="{C262351B-7351-4403-9100-D3124A0A7112}"/>
  </cellStyles>
  <dxfs count="0"/>
  <tableStyles count="0" defaultTableStyle="TableStyleMedium2" defaultPivotStyle="PivotStyleLight16"/>
  <colors>
    <mruColors>
      <color rgb="FFCCEC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22860</xdr:colOff>
      <xdr:row>1</xdr:row>
      <xdr:rowOff>38100</xdr:rowOff>
    </xdr:from>
    <xdr:ext cx="1920240" cy="527538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E8009CE7-F038-442C-B7CF-4A3B649E9A52}"/>
            </a:ext>
          </a:extLst>
        </xdr:cNvPr>
        <xdr:cNvSpPr txBox="1"/>
      </xdr:nvSpPr>
      <xdr:spPr>
        <a:xfrm>
          <a:off x="640080" y="266700"/>
          <a:ext cx="1920240" cy="527538"/>
        </a:xfrm>
        <a:prstGeom prst="rect">
          <a:avLst/>
        </a:prstGeom>
        <a:solidFill>
          <a:schemeClr val="bg1"/>
        </a:solidFill>
        <a:ln w="28575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pPr algn="ctr"/>
          <a:r>
            <a:rPr kumimoji="1" lang="en-US" altLang="ja-JP" sz="1000">
              <a:latin typeface="+mn-ea"/>
              <a:ea typeface="+mn-ea"/>
            </a:rPr>
            <a:t>SUM</a:t>
          </a:r>
          <a:r>
            <a:rPr kumimoji="1" lang="ja-JP" altLang="en-US" sz="1000">
              <a:latin typeface="+mn-ea"/>
              <a:ea typeface="+mn-ea"/>
            </a:rPr>
            <a:t>関数</a:t>
          </a:r>
          <a:r>
            <a:rPr kumimoji="1" lang="en-US" altLang="ja-JP" sz="1000">
              <a:latin typeface="+mn-ea"/>
              <a:ea typeface="+mn-ea"/>
            </a:rPr>
            <a:t>【</a:t>
          </a:r>
          <a:r>
            <a:rPr kumimoji="1" lang="ja-JP" altLang="en-US" sz="1000">
              <a:latin typeface="+mn-ea"/>
              <a:ea typeface="+mn-ea"/>
            </a:rPr>
            <a:t>合計</a:t>
          </a:r>
          <a:r>
            <a:rPr kumimoji="1" lang="en-US" altLang="ja-JP" sz="1000">
              <a:latin typeface="+mn-ea"/>
              <a:ea typeface="+mn-ea"/>
            </a:rPr>
            <a:t>】</a:t>
          </a:r>
        </a:p>
        <a:p>
          <a:pPr algn="ctr"/>
          <a:r>
            <a:rPr kumimoji="1" lang="ja-JP" altLang="en-US" sz="1000"/>
            <a:t>頻度★★★★★</a:t>
          </a:r>
        </a:p>
        <a:p>
          <a:pPr algn="ctr"/>
          <a:endParaRPr kumimoji="1" lang="ja-JP" altLang="en-US" sz="10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22860</xdr:colOff>
      <xdr:row>1</xdr:row>
      <xdr:rowOff>38100</xdr:rowOff>
    </xdr:from>
    <xdr:ext cx="1920240" cy="527538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CC48CC0E-0DE3-4E9F-B502-20CAE36B3CB1}"/>
            </a:ext>
          </a:extLst>
        </xdr:cNvPr>
        <xdr:cNvSpPr txBox="1"/>
      </xdr:nvSpPr>
      <xdr:spPr>
        <a:xfrm>
          <a:off x="640080" y="266700"/>
          <a:ext cx="1920240" cy="527538"/>
        </a:xfrm>
        <a:prstGeom prst="rect">
          <a:avLst/>
        </a:prstGeom>
        <a:solidFill>
          <a:schemeClr val="bg1"/>
        </a:solidFill>
        <a:ln w="28575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pPr algn="ctr"/>
          <a:r>
            <a:rPr kumimoji="1" lang="en-US" altLang="ja-JP" sz="1000">
              <a:latin typeface="+mn-ea"/>
              <a:ea typeface="+mn-ea"/>
            </a:rPr>
            <a:t>SUM</a:t>
          </a:r>
          <a:r>
            <a:rPr kumimoji="1" lang="ja-JP" altLang="en-US" sz="1000">
              <a:latin typeface="+mn-ea"/>
              <a:ea typeface="+mn-ea"/>
            </a:rPr>
            <a:t>関数</a:t>
          </a:r>
          <a:r>
            <a:rPr kumimoji="1" lang="en-US" altLang="ja-JP" sz="1000">
              <a:latin typeface="+mn-ea"/>
              <a:ea typeface="+mn-ea"/>
            </a:rPr>
            <a:t>【</a:t>
          </a:r>
          <a:r>
            <a:rPr kumimoji="1" lang="ja-JP" altLang="en-US" sz="1000">
              <a:latin typeface="+mn-ea"/>
              <a:ea typeface="+mn-ea"/>
            </a:rPr>
            <a:t>合計</a:t>
          </a:r>
          <a:r>
            <a:rPr kumimoji="1" lang="en-US" altLang="ja-JP" sz="1000">
              <a:latin typeface="+mn-ea"/>
              <a:ea typeface="+mn-ea"/>
            </a:rPr>
            <a:t>】</a:t>
          </a:r>
        </a:p>
        <a:p>
          <a:pPr algn="ctr"/>
          <a:r>
            <a:rPr kumimoji="1" lang="ja-JP" altLang="en-US" sz="1000">
              <a:latin typeface="+mn-ea"/>
              <a:ea typeface="+mn-ea"/>
            </a:rPr>
            <a:t>頻度★★★★★</a:t>
          </a:r>
        </a:p>
        <a:p>
          <a:pPr algn="ctr"/>
          <a:endParaRPr kumimoji="1" lang="ja-JP" altLang="en-US" sz="10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7620</xdr:colOff>
      <xdr:row>0</xdr:row>
      <xdr:rowOff>205740</xdr:rowOff>
    </xdr:from>
    <xdr:ext cx="1920240" cy="527538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2A35B534-D6B7-431B-B193-99C4BFB9182C}"/>
            </a:ext>
          </a:extLst>
        </xdr:cNvPr>
        <xdr:cNvSpPr txBox="1"/>
      </xdr:nvSpPr>
      <xdr:spPr>
        <a:xfrm>
          <a:off x="396240" y="205740"/>
          <a:ext cx="1920240" cy="527538"/>
        </a:xfrm>
        <a:prstGeom prst="rect">
          <a:avLst/>
        </a:prstGeom>
        <a:solidFill>
          <a:schemeClr val="bg1"/>
        </a:solidFill>
        <a:ln w="28575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pPr algn="ctr"/>
          <a:r>
            <a:rPr kumimoji="1" lang="en-US" altLang="ja-JP" sz="1000">
              <a:latin typeface="+mn-ea"/>
              <a:ea typeface="+mn-ea"/>
            </a:rPr>
            <a:t>SUM</a:t>
          </a:r>
          <a:r>
            <a:rPr kumimoji="1" lang="ja-JP" altLang="en-US" sz="1000">
              <a:latin typeface="+mn-ea"/>
              <a:ea typeface="+mn-ea"/>
            </a:rPr>
            <a:t>関数②</a:t>
          </a:r>
          <a:r>
            <a:rPr kumimoji="1" lang="en-US" altLang="ja-JP" sz="1000">
              <a:latin typeface="+mn-ea"/>
              <a:ea typeface="+mn-ea"/>
            </a:rPr>
            <a:t>【</a:t>
          </a:r>
          <a:r>
            <a:rPr kumimoji="1" lang="ja-JP" altLang="en-US" sz="1000">
              <a:latin typeface="+mn-ea"/>
              <a:ea typeface="+mn-ea"/>
            </a:rPr>
            <a:t>合計</a:t>
          </a:r>
          <a:r>
            <a:rPr kumimoji="1" lang="en-US" altLang="ja-JP" sz="1000">
              <a:latin typeface="+mn-ea"/>
              <a:ea typeface="+mn-ea"/>
            </a:rPr>
            <a:t>】</a:t>
          </a:r>
        </a:p>
        <a:p>
          <a:pPr algn="ctr"/>
          <a:r>
            <a:rPr kumimoji="1" lang="ja-JP" altLang="en-US" sz="1000"/>
            <a:t>頻度★★★★★</a:t>
          </a:r>
        </a:p>
        <a:p>
          <a:pPr algn="ctr"/>
          <a:endParaRPr kumimoji="1" lang="ja-JP" altLang="en-US" sz="1000"/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7620</xdr:colOff>
      <xdr:row>0</xdr:row>
      <xdr:rowOff>205740</xdr:rowOff>
    </xdr:from>
    <xdr:ext cx="1920240" cy="527538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242488B-BC2A-40F3-BEBB-481B264BC5B9}"/>
            </a:ext>
          </a:extLst>
        </xdr:cNvPr>
        <xdr:cNvSpPr txBox="1"/>
      </xdr:nvSpPr>
      <xdr:spPr>
        <a:xfrm>
          <a:off x="396240" y="205740"/>
          <a:ext cx="1920240" cy="527538"/>
        </a:xfrm>
        <a:prstGeom prst="rect">
          <a:avLst/>
        </a:prstGeom>
        <a:solidFill>
          <a:schemeClr val="bg1"/>
        </a:solidFill>
        <a:ln w="28575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pPr algn="ctr"/>
          <a:r>
            <a:rPr kumimoji="1" lang="en-US" altLang="ja-JP" sz="1000">
              <a:latin typeface="+mn-ea"/>
              <a:ea typeface="+mn-ea"/>
            </a:rPr>
            <a:t>SUM</a:t>
          </a:r>
          <a:r>
            <a:rPr kumimoji="1" lang="ja-JP" altLang="en-US" sz="1000">
              <a:latin typeface="+mn-ea"/>
              <a:ea typeface="+mn-ea"/>
            </a:rPr>
            <a:t>関数②</a:t>
          </a:r>
          <a:endParaRPr kumimoji="1" lang="en-US" altLang="ja-JP" sz="1000">
            <a:latin typeface="+mn-ea"/>
            <a:ea typeface="+mn-ea"/>
          </a:endParaRPr>
        </a:p>
        <a:p>
          <a:pPr algn="ctr"/>
          <a:r>
            <a:rPr kumimoji="1" lang="ja-JP" altLang="en-US" sz="1000"/>
            <a:t>頻度★★★★★</a:t>
          </a:r>
        </a:p>
        <a:p>
          <a:pPr algn="ctr"/>
          <a:endParaRPr kumimoji="1" lang="ja-JP" altLang="en-US" sz="1000"/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22860</xdr:colOff>
      <xdr:row>1</xdr:row>
      <xdr:rowOff>38100</xdr:rowOff>
    </xdr:from>
    <xdr:ext cx="1920240" cy="527538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FF2E9EB5-B95E-4257-A16F-3E57F1C93B0F}"/>
            </a:ext>
          </a:extLst>
        </xdr:cNvPr>
        <xdr:cNvSpPr txBox="1"/>
      </xdr:nvSpPr>
      <xdr:spPr>
        <a:xfrm>
          <a:off x="640080" y="266700"/>
          <a:ext cx="1920240" cy="527538"/>
        </a:xfrm>
        <a:prstGeom prst="rect">
          <a:avLst/>
        </a:prstGeom>
        <a:solidFill>
          <a:schemeClr val="bg1"/>
        </a:solidFill>
        <a:ln w="28575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pPr algn="ctr"/>
          <a:r>
            <a:rPr kumimoji="1" lang="en-US" altLang="ja-JP" sz="1000">
              <a:latin typeface="+mn-ea"/>
              <a:ea typeface="+mn-ea"/>
            </a:rPr>
            <a:t>AVERAGE</a:t>
          </a:r>
          <a:r>
            <a:rPr kumimoji="1" lang="ja-JP" altLang="en-US" sz="1000">
              <a:latin typeface="+mn-ea"/>
              <a:ea typeface="+mn-ea"/>
            </a:rPr>
            <a:t>関数</a:t>
          </a:r>
          <a:r>
            <a:rPr kumimoji="1" lang="en-US" altLang="ja-JP" sz="1000">
              <a:latin typeface="+mn-ea"/>
              <a:ea typeface="+mn-ea"/>
            </a:rPr>
            <a:t>【</a:t>
          </a:r>
          <a:r>
            <a:rPr kumimoji="1" lang="ja-JP" altLang="en-US" sz="1000">
              <a:latin typeface="+mn-ea"/>
              <a:ea typeface="+mn-ea"/>
            </a:rPr>
            <a:t>平均</a:t>
          </a:r>
          <a:r>
            <a:rPr kumimoji="1" lang="en-US" altLang="ja-JP" sz="1000">
              <a:latin typeface="+mn-ea"/>
              <a:ea typeface="+mn-ea"/>
            </a:rPr>
            <a:t>】</a:t>
          </a:r>
        </a:p>
        <a:p>
          <a:pPr algn="ctr"/>
          <a:r>
            <a:rPr kumimoji="1" lang="ja-JP" altLang="en-US" sz="1000"/>
            <a:t>頻度★★★★★</a:t>
          </a:r>
        </a:p>
        <a:p>
          <a:pPr algn="ctr"/>
          <a:endParaRPr kumimoji="1" lang="ja-JP" altLang="en-US" sz="1000"/>
        </a:p>
      </xdr:txBody>
    </xdr:sp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22860</xdr:colOff>
      <xdr:row>1</xdr:row>
      <xdr:rowOff>38100</xdr:rowOff>
    </xdr:from>
    <xdr:ext cx="1920240" cy="527538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26F4258C-0ED1-481D-BCBB-C54B17180240}"/>
            </a:ext>
          </a:extLst>
        </xdr:cNvPr>
        <xdr:cNvSpPr txBox="1"/>
      </xdr:nvSpPr>
      <xdr:spPr>
        <a:xfrm>
          <a:off x="640080" y="266700"/>
          <a:ext cx="1920240" cy="527538"/>
        </a:xfrm>
        <a:prstGeom prst="rect">
          <a:avLst/>
        </a:prstGeom>
        <a:solidFill>
          <a:schemeClr val="bg1"/>
        </a:solidFill>
        <a:ln w="28575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pPr algn="ctr"/>
          <a:r>
            <a:rPr kumimoji="1" lang="en-US" altLang="ja-JP" sz="1000">
              <a:latin typeface="+mn-ea"/>
              <a:ea typeface="+mn-ea"/>
            </a:rPr>
            <a:t>AVERAGE</a:t>
          </a:r>
          <a:r>
            <a:rPr kumimoji="1" lang="ja-JP" altLang="en-US" sz="1000">
              <a:latin typeface="+mn-ea"/>
              <a:ea typeface="+mn-ea"/>
            </a:rPr>
            <a:t>関数</a:t>
          </a:r>
          <a:r>
            <a:rPr kumimoji="1" lang="en-US" altLang="ja-JP" sz="1000">
              <a:latin typeface="+mn-ea"/>
              <a:ea typeface="+mn-ea"/>
            </a:rPr>
            <a:t>【</a:t>
          </a:r>
          <a:r>
            <a:rPr kumimoji="1" lang="ja-JP" altLang="en-US" sz="1000">
              <a:latin typeface="+mn-ea"/>
              <a:ea typeface="+mn-ea"/>
            </a:rPr>
            <a:t>平均</a:t>
          </a:r>
          <a:r>
            <a:rPr kumimoji="1" lang="en-US" altLang="ja-JP" sz="1000">
              <a:latin typeface="+mn-ea"/>
              <a:ea typeface="+mn-ea"/>
            </a:rPr>
            <a:t>】</a:t>
          </a:r>
        </a:p>
        <a:p>
          <a:pPr algn="ctr"/>
          <a:r>
            <a:rPr kumimoji="1" lang="ja-JP" altLang="en-US" sz="1000"/>
            <a:t>頻度★★★★★</a:t>
          </a:r>
        </a:p>
        <a:p>
          <a:pPr algn="ctr"/>
          <a:endParaRPr kumimoji="1" lang="ja-JP" altLang="en-US" sz="1000"/>
        </a:p>
      </xdr:txBody>
    </xdr:sp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22860</xdr:colOff>
      <xdr:row>0</xdr:row>
      <xdr:rowOff>38100</xdr:rowOff>
    </xdr:from>
    <xdr:ext cx="1920240" cy="756138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BD6CA3CC-348D-4060-97BF-8D8E37F16463}"/>
            </a:ext>
          </a:extLst>
        </xdr:cNvPr>
        <xdr:cNvSpPr txBox="1"/>
      </xdr:nvSpPr>
      <xdr:spPr>
        <a:xfrm>
          <a:off x="640080" y="38100"/>
          <a:ext cx="1920240" cy="756138"/>
        </a:xfrm>
        <a:prstGeom prst="rect">
          <a:avLst/>
        </a:prstGeom>
        <a:solidFill>
          <a:schemeClr val="bg1"/>
        </a:solidFill>
        <a:ln w="28575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1100">
              <a:solidFill>
                <a:schemeClr val="tx1"/>
              </a:solidFill>
              <a:effectLst/>
              <a:latin typeface="+mn-ea"/>
              <a:ea typeface="+mn-ea"/>
              <a:cs typeface="+mn-cs"/>
            </a:rPr>
            <a:t>SUM</a:t>
          </a:r>
          <a:r>
            <a:rPr kumimoji="1" lang="ja-JP" altLang="ja-JP" sz="1100">
              <a:solidFill>
                <a:schemeClr val="tx1"/>
              </a:solidFill>
              <a:effectLst/>
              <a:latin typeface="+mn-ea"/>
              <a:ea typeface="+mn-ea"/>
              <a:cs typeface="+mn-cs"/>
            </a:rPr>
            <a:t>関数</a:t>
          </a:r>
          <a:r>
            <a:rPr kumimoji="1" lang="en-US" altLang="ja-JP" sz="1100">
              <a:solidFill>
                <a:schemeClr val="tx1"/>
              </a:solidFill>
              <a:effectLst/>
              <a:latin typeface="+mn-ea"/>
              <a:ea typeface="+mn-ea"/>
              <a:cs typeface="+mn-cs"/>
            </a:rPr>
            <a:t>【</a:t>
          </a:r>
          <a:r>
            <a:rPr kumimoji="1" lang="ja-JP" altLang="en-US" sz="1100">
              <a:solidFill>
                <a:schemeClr val="tx1"/>
              </a:solidFill>
              <a:effectLst/>
              <a:latin typeface="+mn-ea"/>
              <a:ea typeface="+mn-ea"/>
              <a:cs typeface="+mn-cs"/>
            </a:rPr>
            <a:t>合計</a:t>
          </a:r>
          <a:r>
            <a:rPr kumimoji="1" lang="en-US" altLang="ja-JP" sz="1100">
              <a:solidFill>
                <a:schemeClr val="tx1"/>
              </a:solidFill>
              <a:effectLst/>
              <a:latin typeface="+mn-ea"/>
              <a:ea typeface="+mn-ea"/>
              <a:cs typeface="+mn-cs"/>
            </a:rPr>
            <a:t>】</a:t>
          </a:r>
          <a:endParaRPr kumimoji="1" lang="en-US" altLang="ja-JP" sz="1000">
            <a:latin typeface="+mn-ea"/>
            <a:ea typeface="+mn-ea"/>
          </a:endParaRPr>
        </a:p>
        <a:p>
          <a:pPr algn="ctr"/>
          <a:r>
            <a:rPr kumimoji="1" lang="en-US" altLang="ja-JP" sz="1000">
              <a:latin typeface="+mn-ea"/>
              <a:ea typeface="+mn-ea"/>
            </a:rPr>
            <a:t>AVERAGE</a:t>
          </a:r>
          <a:r>
            <a:rPr kumimoji="1" lang="ja-JP" altLang="en-US" sz="1000">
              <a:latin typeface="+mn-ea"/>
              <a:ea typeface="+mn-ea"/>
            </a:rPr>
            <a:t>関数</a:t>
          </a:r>
          <a:r>
            <a:rPr kumimoji="1" lang="en-US" altLang="ja-JP" sz="1000">
              <a:latin typeface="+mn-ea"/>
              <a:ea typeface="+mn-ea"/>
            </a:rPr>
            <a:t>【</a:t>
          </a:r>
          <a:r>
            <a:rPr kumimoji="1" lang="ja-JP" altLang="en-US" sz="1000">
              <a:latin typeface="+mn-ea"/>
              <a:ea typeface="+mn-ea"/>
            </a:rPr>
            <a:t>平均</a:t>
          </a:r>
          <a:r>
            <a:rPr kumimoji="1" lang="en-US" altLang="ja-JP" sz="1000">
              <a:latin typeface="+mn-ea"/>
              <a:ea typeface="+mn-ea"/>
            </a:rPr>
            <a:t>】</a:t>
          </a:r>
        </a:p>
        <a:p>
          <a:pPr algn="ctr"/>
          <a:r>
            <a:rPr kumimoji="1" lang="ja-JP" altLang="en-US" sz="1000">
              <a:latin typeface="+mn-ea"/>
              <a:ea typeface="+mn-ea"/>
            </a:rPr>
            <a:t>頻度★★★★★</a:t>
          </a:r>
        </a:p>
        <a:p>
          <a:pPr algn="ctr"/>
          <a:endParaRPr kumimoji="1" lang="ja-JP" altLang="en-US" sz="1000"/>
        </a:p>
      </xdr:txBody>
    </xdr:sp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22860</xdr:colOff>
      <xdr:row>0</xdr:row>
      <xdr:rowOff>38100</xdr:rowOff>
    </xdr:from>
    <xdr:ext cx="1920240" cy="756138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2B0F6A18-EDB0-440E-BFF6-07323566DA56}"/>
            </a:ext>
          </a:extLst>
        </xdr:cNvPr>
        <xdr:cNvSpPr txBox="1"/>
      </xdr:nvSpPr>
      <xdr:spPr>
        <a:xfrm>
          <a:off x="640080" y="38100"/>
          <a:ext cx="1920240" cy="756138"/>
        </a:xfrm>
        <a:prstGeom prst="rect">
          <a:avLst/>
        </a:prstGeom>
        <a:solidFill>
          <a:schemeClr val="bg1"/>
        </a:solidFill>
        <a:ln w="28575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1100">
              <a:solidFill>
                <a:schemeClr val="tx1"/>
              </a:solidFill>
              <a:effectLst/>
              <a:latin typeface="+mn-ea"/>
              <a:ea typeface="+mn-ea"/>
              <a:cs typeface="+mn-cs"/>
            </a:rPr>
            <a:t>SUM</a:t>
          </a:r>
          <a:r>
            <a:rPr kumimoji="1" lang="ja-JP" altLang="ja-JP" sz="1100">
              <a:solidFill>
                <a:schemeClr val="tx1"/>
              </a:solidFill>
              <a:effectLst/>
              <a:latin typeface="+mn-ea"/>
              <a:ea typeface="+mn-ea"/>
              <a:cs typeface="+mn-cs"/>
            </a:rPr>
            <a:t>関数</a:t>
          </a:r>
          <a:r>
            <a:rPr kumimoji="1" lang="en-US" altLang="ja-JP" sz="1100">
              <a:solidFill>
                <a:schemeClr val="tx1"/>
              </a:solidFill>
              <a:effectLst/>
              <a:latin typeface="+mn-ea"/>
              <a:ea typeface="+mn-ea"/>
              <a:cs typeface="+mn-cs"/>
            </a:rPr>
            <a:t>【</a:t>
          </a:r>
          <a:r>
            <a:rPr kumimoji="1" lang="ja-JP" altLang="en-US" sz="1100">
              <a:solidFill>
                <a:schemeClr val="tx1"/>
              </a:solidFill>
              <a:effectLst/>
              <a:latin typeface="+mn-ea"/>
              <a:ea typeface="+mn-ea"/>
              <a:cs typeface="+mn-cs"/>
            </a:rPr>
            <a:t>合計</a:t>
          </a:r>
          <a:r>
            <a:rPr kumimoji="1" lang="en-US" altLang="ja-JP" sz="1100">
              <a:solidFill>
                <a:schemeClr val="tx1"/>
              </a:solidFill>
              <a:effectLst/>
              <a:latin typeface="+mn-ea"/>
              <a:ea typeface="+mn-ea"/>
              <a:cs typeface="+mn-cs"/>
            </a:rPr>
            <a:t>】</a:t>
          </a:r>
          <a:endParaRPr kumimoji="1" lang="en-US" altLang="ja-JP" sz="1000">
            <a:latin typeface="+mn-ea"/>
            <a:ea typeface="+mn-ea"/>
          </a:endParaRPr>
        </a:p>
        <a:p>
          <a:pPr algn="ctr"/>
          <a:r>
            <a:rPr kumimoji="1" lang="en-US" altLang="ja-JP" sz="1000">
              <a:latin typeface="+mn-ea"/>
              <a:ea typeface="+mn-ea"/>
            </a:rPr>
            <a:t>AVERAGE</a:t>
          </a:r>
          <a:r>
            <a:rPr kumimoji="1" lang="ja-JP" altLang="en-US" sz="1000">
              <a:latin typeface="+mn-ea"/>
              <a:ea typeface="+mn-ea"/>
            </a:rPr>
            <a:t>関数</a:t>
          </a:r>
          <a:r>
            <a:rPr kumimoji="1" lang="en-US" altLang="ja-JP" sz="1000">
              <a:latin typeface="+mn-ea"/>
              <a:ea typeface="+mn-ea"/>
            </a:rPr>
            <a:t>【</a:t>
          </a:r>
          <a:r>
            <a:rPr kumimoji="1" lang="ja-JP" altLang="en-US" sz="1000">
              <a:latin typeface="+mn-ea"/>
              <a:ea typeface="+mn-ea"/>
            </a:rPr>
            <a:t>平均</a:t>
          </a:r>
          <a:r>
            <a:rPr kumimoji="1" lang="en-US" altLang="ja-JP" sz="1000">
              <a:latin typeface="+mn-ea"/>
              <a:ea typeface="+mn-ea"/>
            </a:rPr>
            <a:t>】</a:t>
          </a:r>
        </a:p>
        <a:p>
          <a:pPr algn="ctr"/>
          <a:r>
            <a:rPr kumimoji="1" lang="ja-JP" altLang="en-US" sz="1000">
              <a:latin typeface="+mn-ea"/>
              <a:ea typeface="+mn-ea"/>
            </a:rPr>
            <a:t>頻度★★★★★</a:t>
          </a:r>
        </a:p>
        <a:p>
          <a:pPr algn="ctr"/>
          <a:endParaRPr kumimoji="1" lang="ja-JP" altLang="en-US" sz="1000"/>
        </a:p>
      </xdr:txBody>
    </xdr:sp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15240</xdr:colOff>
      <xdr:row>0</xdr:row>
      <xdr:rowOff>167640</xdr:rowOff>
    </xdr:from>
    <xdr:ext cx="1554480" cy="756138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DF9AFC6E-265E-4B50-B029-DDB1EAF03D56}"/>
            </a:ext>
          </a:extLst>
        </xdr:cNvPr>
        <xdr:cNvSpPr txBox="1"/>
      </xdr:nvSpPr>
      <xdr:spPr>
        <a:xfrm>
          <a:off x="632460" y="167640"/>
          <a:ext cx="1554480" cy="756138"/>
        </a:xfrm>
        <a:prstGeom prst="rect">
          <a:avLst/>
        </a:prstGeom>
        <a:solidFill>
          <a:schemeClr val="bg1"/>
        </a:solidFill>
        <a:ln w="28575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pPr algn="ctr"/>
          <a:r>
            <a:rPr kumimoji="1" lang="en-US" altLang="ja-JP" sz="1000">
              <a:latin typeface="+mn-ea"/>
              <a:ea typeface="+mn-ea"/>
            </a:rPr>
            <a:t>TODAY</a:t>
          </a:r>
          <a:r>
            <a:rPr kumimoji="1" lang="ja-JP" altLang="en-US" sz="1000">
              <a:latin typeface="+mn-ea"/>
              <a:ea typeface="+mn-ea"/>
            </a:rPr>
            <a:t>関数</a:t>
          </a:r>
          <a:endParaRPr kumimoji="1" lang="en-US" altLang="ja-JP" sz="1000">
            <a:latin typeface="+mn-ea"/>
            <a:ea typeface="+mn-ea"/>
          </a:endParaRPr>
        </a:p>
        <a:p>
          <a:pPr algn="ctr"/>
          <a:r>
            <a:rPr kumimoji="1" lang="en-US" altLang="ja-JP" sz="1000">
              <a:latin typeface="+mn-ea"/>
              <a:ea typeface="+mn-ea"/>
            </a:rPr>
            <a:t>NOW</a:t>
          </a:r>
          <a:r>
            <a:rPr kumimoji="1" lang="ja-JP" altLang="en-US" sz="1000">
              <a:latin typeface="+mn-ea"/>
              <a:ea typeface="+mn-ea"/>
            </a:rPr>
            <a:t>関数</a:t>
          </a:r>
          <a:endParaRPr kumimoji="1" lang="en-US" altLang="ja-JP" sz="1000">
            <a:latin typeface="+mn-ea"/>
            <a:ea typeface="+mn-ea"/>
          </a:endParaRPr>
        </a:p>
        <a:p>
          <a:pPr algn="ctr"/>
          <a:r>
            <a:rPr kumimoji="1" lang="ja-JP" altLang="en-US" sz="1000">
              <a:latin typeface="+mn-ea"/>
              <a:ea typeface="+mn-ea"/>
            </a:rPr>
            <a:t>頻度★★★★★</a:t>
          </a:r>
        </a:p>
        <a:p>
          <a:pPr algn="ctr"/>
          <a:endParaRPr kumimoji="1" lang="ja-JP" altLang="en-US" sz="1000"/>
        </a:p>
      </xdr:txBody>
    </xdr:sp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160020</xdr:rowOff>
    </xdr:from>
    <xdr:ext cx="1554480" cy="756138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F937AE38-5FBC-4688-A55E-520628FD4883}"/>
            </a:ext>
          </a:extLst>
        </xdr:cNvPr>
        <xdr:cNvSpPr txBox="1"/>
      </xdr:nvSpPr>
      <xdr:spPr>
        <a:xfrm>
          <a:off x="617220" y="160020"/>
          <a:ext cx="1554480" cy="756138"/>
        </a:xfrm>
        <a:prstGeom prst="rect">
          <a:avLst/>
        </a:prstGeom>
        <a:solidFill>
          <a:schemeClr val="bg1"/>
        </a:solidFill>
        <a:ln w="28575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pPr algn="ctr"/>
          <a:r>
            <a:rPr kumimoji="1" lang="en-US" altLang="ja-JP" sz="1000">
              <a:latin typeface="+mn-ea"/>
              <a:ea typeface="+mn-ea"/>
            </a:rPr>
            <a:t>TODAY</a:t>
          </a:r>
          <a:r>
            <a:rPr kumimoji="1" lang="ja-JP" altLang="en-US" sz="1000">
              <a:latin typeface="+mn-ea"/>
              <a:ea typeface="+mn-ea"/>
            </a:rPr>
            <a:t>関数</a:t>
          </a:r>
          <a:endParaRPr kumimoji="1" lang="en-US" altLang="ja-JP" sz="1000">
            <a:latin typeface="+mn-ea"/>
            <a:ea typeface="+mn-ea"/>
          </a:endParaRPr>
        </a:p>
        <a:p>
          <a:pPr algn="ctr"/>
          <a:r>
            <a:rPr kumimoji="1" lang="en-US" altLang="ja-JP" sz="1000">
              <a:latin typeface="+mn-ea"/>
              <a:ea typeface="+mn-ea"/>
            </a:rPr>
            <a:t>NOW</a:t>
          </a:r>
          <a:r>
            <a:rPr kumimoji="1" lang="ja-JP" altLang="en-US" sz="1000">
              <a:latin typeface="+mn-ea"/>
              <a:ea typeface="+mn-ea"/>
            </a:rPr>
            <a:t>関数</a:t>
          </a:r>
          <a:endParaRPr kumimoji="1" lang="en-US" altLang="ja-JP" sz="1000">
            <a:latin typeface="+mn-ea"/>
            <a:ea typeface="+mn-ea"/>
          </a:endParaRPr>
        </a:p>
        <a:p>
          <a:pPr algn="ctr"/>
          <a:r>
            <a:rPr kumimoji="1" lang="ja-JP" altLang="en-US" sz="1000">
              <a:latin typeface="+mn-ea"/>
              <a:ea typeface="+mn-ea"/>
            </a:rPr>
            <a:t>頻度★★★★★</a:t>
          </a:r>
        </a:p>
        <a:p>
          <a:pPr algn="ctr"/>
          <a:endParaRPr kumimoji="1" lang="ja-JP" altLang="en-US" sz="1000"/>
        </a:p>
      </xdr:txBody>
    </xdr:sp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445770</xdr:colOff>
      <xdr:row>4</xdr:row>
      <xdr:rowOff>3809</xdr:rowOff>
    </xdr:from>
    <xdr:to>
      <xdr:col>13</xdr:col>
      <xdr:colOff>457200</xdr:colOff>
      <xdr:row>11</xdr:row>
      <xdr:rowOff>220980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2683C2C-A573-416C-9197-AC28A0734BEF}"/>
            </a:ext>
          </a:extLst>
        </xdr:cNvPr>
        <xdr:cNvSpPr txBox="1"/>
      </xdr:nvSpPr>
      <xdr:spPr>
        <a:xfrm>
          <a:off x="5634990" y="994409"/>
          <a:ext cx="3714750" cy="1817371"/>
        </a:xfrm>
        <a:prstGeom prst="rect">
          <a:avLst/>
        </a:prstGeom>
        <a:solidFill>
          <a:schemeClr val="bg1"/>
        </a:solidFill>
        <a:ln w="28575" cmpd="sng">
          <a:solidFill>
            <a:schemeClr val="tx1">
              <a:lumMod val="75000"/>
              <a:lumOff val="25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>
              <a:latin typeface="+mn-ea"/>
              <a:ea typeface="+mn-ea"/>
            </a:rPr>
            <a:t>演習問題</a:t>
          </a:r>
          <a:endParaRPr kumimoji="1" lang="en-US" altLang="ja-JP" sz="1100">
            <a:latin typeface="+mn-ea"/>
            <a:ea typeface="+mn-ea"/>
          </a:endParaRPr>
        </a:p>
        <a:p>
          <a:r>
            <a:rPr kumimoji="1" lang="en-US" altLang="ja-JP" sz="1100">
              <a:latin typeface="+mn-ea"/>
              <a:ea typeface="+mn-ea"/>
            </a:rPr>
            <a:t>【D</a:t>
          </a:r>
          <a:r>
            <a:rPr kumimoji="1" lang="ja-JP" altLang="en-US" sz="1100">
              <a:latin typeface="+mn-ea"/>
              <a:ea typeface="+mn-ea"/>
            </a:rPr>
            <a:t>列</a:t>
          </a:r>
          <a:r>
            <a:rPr kumimoji="1" lang="en-US" altLang="ja-JP" sz="1100">
              <a:latin typeface="+mn-ea"/>
              <a:ea typeface="+mn-ea"/>
            </a:rPr>
            <a:t>】</a:t>
          </a:r>
        </a:p>
        <a:p>
          <a:r>
            <a:rPr kumimoji="1" lang="ja-JP" altLang="en-US" sz="1100">
              <a:latin typeface="+mn-ea"/>
              <a:ea typeface="+mn-ea"/>
            </a:rPr>
            <a:t>性別</a:t>
          </a:r>
          <a:r>
            <a:rPr kumimoji="1" lang="en-US" altLang="ja-JP" sz="1100">
              <a:latin typeface="+mn-ea"/>
              <a:ea typeface="+mn-ea"/>
            </a:rPr>
            <a:t>CD</a:t>
          </a:r>
          <a:r>
            <a:rPr kumimoji="1" lang="ja-JP" altLang="en-US" sz="1100">
              <a:latin typeface="+mn-ea"/>
              <a:ea typeface="+mn-ea"/>
            </a:rPr>
            <a:t>が１の場合は「男」、</a:t>
          </a:r>
          <a:r>
            <a:rPr kumimoji="1" lang="en-US" altLang="ja-JP" sz="1100">
              <a:latin typeface="+mn-ea"/>
              <a:ea typeface="+mn-ea"/>
            </a:rPr>
            <a:t>2</a:t>
          </a:r>
          <a:r>
            <a:rPr kumimoji="1" lang="ja-JP" altLang="en-US" sz="1100">
              <a:latin typeface="+mn-ea"/>
              <a:ea typeface="+mn-ea"/>
            </a:rPr>
            <a:t>の場合は「女」を表示</a:t>
          </a:r>
          <a:endParaRPr kumimoji="1" lang="en-US" altLang="ja-JP" sz="1100">
            <a:latin typeface="+mn-ea"/>
            <a:ea typeface="+mn-ea"/>
          </a:endParaRPr>
        </a:p>
        <a:p>
          <a:r>
            <a:rPr kumimoji="1" lang="en-US" altLang="ja-JP" sz="1100">
              <a:latin typeface="+mn-ea"/>
              <a:ea typeface="+mn-ea"/>
            </a:rPr>
            <a:t>【F</a:t>
          </a:r>
          <a:r>
            <a:rPr kumimoji="1" lang="ja-JP" altLang="en-US" sz="1100">
              <a:latin typeface="+mn-ea"/>
              <a:ea typeface="+mn-ea"/>
            </a:rPr>
            <a:t>列</a:t>
          </a:r>
          <a:r>
            <a:rPr kumimoji="1" lang="en-US" altLang="ja-JP" sz="1100">
              <a:latin typeface="+mn-ea"/>
              <a:ea typeface="+mn-ea"/>
            </a:rPr>
            <a:t>】</a:t>
          </a:r>
        </a:p>
        <a:p>
          <a:r>
            <a:rPr kumimoji="1" lang="ja-JP" altLang="en-US" sz="1100">
              <a:latin typeface="+mn-ea"/>
              <a:ea typeface="+mn-ea"/>
            </a:rPr>
            <a:t>合計が空白の時は「欠席」と表示、それ以外は空白。</a:t>
          </a:r>
          <a:endParaRPr kumimoji="1" lang="en-US" altLang="ja-JP" sz="1100">
            <a:latin typeface="+mn-ea"/>
            <a:ea typeface="+mn-ea"/>
          </a:endParaRPr>
        </a:p>
        <a:p>
          <a:r>
            <a:rPr kumimoji="1" lang="en-US" altLang="ja-JP" sz="1100">
              <a:latin typeface="+mn-ea"/>
              <a:ea typeface="+mn-ea"/>
            </a:rPr>
            <a:t>【G</a:t>
          </a:r>
          <a:r>
            <a:rPr kumimoji="1" lang="ja-JP" altLang="en-US" sz="1100">
              <a:latin typeface="+mn-ea"/>
              <a:ea typeface="+mn-ea"/>
            </a:rPr>
            <a:t>列</a:t>
          </a:r>
          <a:r>
            <a:rPr kumimoji="1" lang="en-US" altLang="ja-JP" sz="1100">
              <a:latin typeface="+mn-ea"/>
              <a:ea typeface="+mn-ea"/>
            </a:rPr>
            <a:t>】</a:t>
          </a:r>
        </a:p>
        <a:p>
          <a:r>
            <a:rPr kumimoji="1" lang="ja-JP" altLang="en-US" sz="1100">
              <a:latin typeface="+mn-ea"/>
              <a:ea typeface="+mn-ea"/>
            </a:rPr>
            <a:t>合計が</a:t>
          </a:r>
          <a:r>
            <a:rPr kumimoji="1" lang="en-US" altLang="ja-JP" sz="1100">
              <a:latin typeface="+mn-ea"/>
              <a:ea typeface="+mn-ea"/>
            </a:rPr>
            <a:t>100</a:t>
          </a:r>
          <a:r>
            <a:rPr kumimoji="1" lang="ja-JP" altLang="en-US" sz="1100">
              <a:latin typeface="+mn-ea"/>
              <a:ea typeface="+mn-ea"/>
            </a:rPr>
            <a:t>以下の場合は「再」と表示、</a:t>
          </a:r>
          <a:r>
            <a:rPr kumimoji="1" lang="ja-JP" altLang="ja-JP" sz="110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それ以外は空白</a:t>
          </a:r>
          <a:endParaRPr kumimoji="1" lang="en-US" altLang="ja-JP" sz="1100">
            <a:latin typeface="+mn-ea"/>
            <a:ea typeface="+mn-ea"/>
          </a:endParaRPr>
        </a:p>
      </xdr:txBody>
    </xdr:sp>
    <xdr:clientData/>
  </xdr:twoCellAnchor>
  <xdr:oneCellAnchor>
    <xdr:from>
      <xdr:col>7</xdr:col>
      <xdr:colOff>449580</xdr:colOff>
      <xdr:row>1</xdr:row>
      <xdr:rowOff>30480</xdr:rowOff>
    </xdr:from>
    <xdr:ext cx="1920240" cy="527538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A1FBECF1-7FFD-4365-9EC9-178FA5246AA5}"/>
            </a:ext>
          </a:extLst>
        </xdr:cNvPr>
        <xdr:cNvSpPr txBox="1"/>
      </xdr:nvSpPr>
      <xdr:spPr>
        <a:xfrm>
          <a:off x="5638800" y="259080"/>
          <a:ext cx="1920240" cy="527538"/>
        </a:xfrm>
        <a:prstGeom prst="rect">
          <a:avLst/>
        </a:prstGeom>
        <a:solidFill>
          <a:schemeClr val="bg1"/>
        </a:solidFill>
        <a:ln w="28575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pPr algn="ctr"/>
          <a:r>
            <a:rPr kumimoji="1" lang="en-US" altLang="ja-JP" sz="1000">
              <a:latin typeface="+mn-ea"/>
              <a:ea typeface="+mn-ea"/>
            </a:rPr>
            <a:t>IF</a:t>
          </a:r>
          <a:r>
            <a:rPr kumimoji="1" lang="ja-JP" altLang="en-US" sz="1000">
              <a:latin typeface="+mn-ea"/>
              <a:ea typeface="+mn-ea"/>
            </a:rPr>
            <a:t>関数①</a:t>
          </a:r>
          <a:endParaRPr kumimoji="1" lang="en-US" altLang="ja-JP" sz="1000">
            <a:latin typeface="+mn-ea"/>
            <a:ea typeface="+mn-ea"/>
          </a:endParaRPr>
        </a:p>
        <a:p>
          <a:pPr algn="ctr"/>
          <a:r>
            <a:rPr kumimoji="1" lang="ja-JP" altLang="en-US" sz="1000"/>
            <a:t>頻度★★★★★</a:t>
          </a:r>
        </a:p>
        <a:p>
          <a:pPr algn="ctr"/>
          <a:endParaRPr kumimoji="1" lang="ja-JP" altLang="en-US" sz="1000"/>
        </a:p>
      </xdr:txBody>
    </xdr:sp>
    <xdr:clientData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445770</xdr:colOff>
      <xdr:row>4</xdr:row>
      <xdr:rowOff>3809</xdr:rowOff>
    </xdr:from>
    <xdr:to>
      <xdr:col>13</xdr:col>
      <xdr:colOff>457200</xdr:colOff>
      <xdr:row>11</xdr:row>
      <xdr:rowOff>220980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BBB38071-6232-4939-BEE7-C0DF4DBE6E96}"/>
            </a:ext>
          </a:extLst>
        </xdr:cNvPr>
        <xdr:cNvSpPr txBox="1"/>
      </xdr:nvSpPr>
      <xdr:spPr>
        <a:xfrm>
          <a:off x="5634990" y="994409"/>
          <a:ext cx="3714750" cy="1817371"/>
        </a:xfrm>
        <a:prstGeom prst="rect">
          <a:avLst/>
        </a:prstGeom>
        <a:solidFill>
          <a:schemeClr val="bg1"/>
        </a:solidFill>
        <a:ln w="28575" cmpd="sng">
          <a:solidFill>
            <a:schemeClr val="tx1">
              <a:lumMod val="75000"/>
              <a:lumOff val="25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>
              <a:latin typeface="+mn-ea"/>
              <a:ea typeface="+mn-ea"/>
            </a:rPr>
            <a:t>演習問題</a:t>
          </a:r>
          <a:endParaRPr kumimoji="1" lang="en-US" altLang="ja-JP" sz="1100">
            <a:latin typeface="+mn-ea"/>
            <a:ea typeface="+mn-ea"/>
          </a:endParaRPr>
        </a:p>
        <a:p>
          <a:r>
            <a:rPr kumimoji="1" lang="en-US" altLang="ja-JP" sz="1100">
              <a:latin typeface="+mn-ea"/>
              <a:ea typeface="+mn-ea"/>
            </a:rPr>
            <a:t>【D</a:t>
          </a:r>
          <a:r>
            <a:rPr kumimoji="1" lang="ja-JP" altLang="en-US" sz="1100">
              <a:latin typeface="+mn-ea"/>
              <a:ea typeface="+mn-ea"/>
            </a:rPr>
            <a:t>列</a:t>
          </a:r>
          <a:r>
            <a:rPr kumimoji="1" lang="en-US" altLang="ja-JP" sz="1100">
              <a:latin typeface="+mn-ea"/>
              <a:ea typeface="+mn-ea"/>
            </a:rPr>
            <a:t>】</a:t>
          </a:r>
        </a:p>
        <a:p>
          <a:r>
            <a:rPr kumimoji="1" lang="ja-JP" altLang="en-US" sz="1100">
              <a:latin typeface="+mn-ea"/>
              <a:ea typeface="+mn-ea"/>
            </a:rPr>
            <a:t>性別</a:t>
          </a:r>
          <a:r>
            <a:rPr kumimoji="1" lang="en-US" altLang="ja-JP" sz="1100">
              <a:latin typeface="+mn-ea"/>
              <a:ea typeface="+mn-ea"/>
            </a:rPr>
            <a:t>CD</a:t>
          </a:r>
          <a:r>
            <a:rPr kumimoji="1" lang="ja-JP" altLang="en-US" sz="1100">
              <a:latin typeface="+mn-ea"/>
              <a:ea typeface="+mn-ea"/>
            </a:rPr>
            <a:t>が１の場合は「男」、</a:t>
          </a:r>
          <a:r>
            <a:rPr kumimoji="1" lang="en-US" altLang="ja-JP" sz="1100">
              <a:latin typeface="+mn-ea"/>
              <a:ea typeface="+mn-ea"/>
            </a:rPr>
            <a:t>2</a:t>
          </a:r>
          <a:r>
            <a:rPr kumimoji="1" lang="ja-JP" altLang="en-US" sz="1100">
              <a:latin typeface="+mn-ea"/>
              <a:ea typeface="+mn-ea"/>
            </a:rPr>
            <a:t>の場合は「女」を表示</a:t>
          </a:r>
          <a:endParaRPr kumimoji="1" lang="en-US" altLang="ja-JP" sz="1100">
            <a:latin typeface="+mn-ea"/>
            <a:ea typeface="+mn-ea"/>
          </a:endParaRPr>
        </a:p>
        <a:p>
          <a:r>
            <a:rPr kumimoji="1" lang="en-US" altLang="ja-JP" sz="1100">
              <a:latin typeface="+mn-ea"/>
              <a:ea typeface="+mn-ea"/>
            </a:rPr>
            <a:t>【F</a:t>
          </a:r>
          <a:r>
            <a:rPr kumimoji="1" lang="ja-JP" altLang="en-US" sz="1100">
              <a:latin typeface="+mn-ea"/>
              <a:ea typeface="+mn-ea"/>
            </a:rPr>
            <a:t>列</a:t>
          </a:r>
          <a:r>
            <a:rPr kumimoji="1" lang="en-US" altLang="ja-JP" sz="1100">
              <a:latin typeface="+mn-ea"/>
              <a:ea typeface="+mn-ea"/>
            </a:rPr>
            <a:t>】</a:t>
          </a:r>
        </a:p>
        <a:p>
          <a:r>
            <a:rPr kumimoji="1" lang="ja-JP" altLang="en-US" sz="1100">
              <a:latin typeface="+mn-ea"/>
              <a:ea typeface="+mn-ea"/>
            </a:rPr>
            <a:t>合計が空白の時は「欠席」と表示、それ以外は空白。</a:t>
          </a:r>
          <a:endParaRPr kumimoji="1" lang="en-US" altLang="ja-JP" sz="1100">
            <a:latin typeface="+mn-ea"/>
            <a:ea typeface="+mn-ea"/>
          </a:endParaRPr>
        </a:p>
        <a:p>
          <a:r>
            <a:rPr kumimoji="1" lang="en-US" altLang="ja-JP" sz="1100">
              <a:latin typeface="+mn-ea"/>
              <a:ea typeface="+mn-ea"/>
            </a:rPr>
            <a:t>【G</a:t>
          </a:r>
          <a:r>
            <a:rPr kumimoji="1" lang="ja-JP" altLang="en-US" sz="1100">
              <a:latin typeface="+mn-ea"/>
              <a:ea typeface="+mn-ea"/>
            </a:rPr>
            <a:t>列</a:t>
          </a:r>
          <a:r>
            <a:rPr kumimoji="1" lang="en-US" altLang="ja-JP" sz="1100">
              <a:latin typeface="+mn-ea"/>
              <a:ea typeface="+mn-ea"/>
            </a:rPr>
            <a:t>】</a:t>
          </a:r>
        </a:p>
        <a:p>
          <a:r>
            <a:rPr kumimoji="1" lang="ja-JP" altLang="en-US" sz="1100">
              <a:latin typeface="+mn-ea"/>
              <a:ea typeface="+mn-ea"/>
            </a:rPr>
            <a:t>合計が</a:t>
          </a:r>
          <a:r>
            <a:rPr kumimoji="1" lang="en-US" altLang="ja-JP" sz="1100">
              <a:latin typeface="+mn-ea"/>
              <a:ea typeface="+mn-ea"/>
            </a:rPr>
            <a:t>100</a:t>
          </a:r>
          <a:r>
            <a:rPr kumimoji="1" lang="ja-JP" altLang="en-US" sz="1100">
              <a:latin typeface="+mn-ea"/>
              <a:ea typeface="+mn-ea"/>
            </a:rPr>
            <a:t>以下の場合は「再」と表示、</a:t>
          </a:r>
          <a:r>
            <a:rPr kumimoji="1" lang="ja-JP" altLang="ja-JP" sz="110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それ以外は空白</a:t>
          </a:r>
          <a:endParaRPr kumimoji="1" lang="en-US" altLang="ja-JP" sz="1100">
            <a:latin typeface="+mn-ea"/>
            <a:ea typeface="+mn-ea"/>
          </a:endParaRPr>
        </a:p>
      </xdr:txBody>
    </xdr:sp>
    <xdr:clientData/>
  </xdr:twoCellAnchor>
  <xdr:oneCellAnchor>
    <xdr:from>
      <xdr:col>7</xdr:col>
      <xdr:colOff>449580</xdr:colOff>
      <xdr:row>1</xdr:row>
      <xdr:rowOff>30480</xdr:rowOff>
    </xdr:from>
    <xdr:ext cx="1920240" cy="527538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1D03A462-6491-41E4-BFA3-50BF16C18913}"/>
            </a:ext>
          </a:extLst>
        </xdr:cNvPr>
        <xdr:cNvSpPr txBox="1"/>
      </xdr:nvSpPr>
      <xdr:spPr>
        <a:xfrm>
          <a:off x="5638800" y="259080"/>
          <a:ext cx="1920240" cy="527538"/>
        </a:xfrm>
        <a:prstGeom prst="rect">
          <a:avLst/>
        </a:prstGeom>
        <a:solidFill>
          <a:schemeClr val="bg1"/>
        </a:solidFill>
        <a:ln w="28575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pPr algn="ctr"/>
          <a:r>
            <a:rPr kumimoji="1" lang="en-US" altLang="ja-JP" sz="1000">
              <a:latin typeface="+mn-ea"/>
              <a:ea typeface="+mn-ea"/>
            </a:rPr>
            <a:t>IF</a:t>
          </a:r>
          <a:r>
            <a:rPr kumimoji="1" lang="ja-JP" altLang="en-US" sz="1000">
              <a:latin typeface="+mn-ea"/>
              <a:ea typeface="+mn-ea"/>
            </a:rPr>
            <a:t>関数①</a:t>
          </a:r>
          <a:endParaRPr kumimoji="1" lang="en-US" altLang="ja-JP" sz="1000">
            <a:latin typeface="+mn-ea"/>
            <a:ea typeface="+mn-ea"/>
          </a:endParaRPr>
        </a:p>
        <a:p>
          <a:pPr algn="ctr"/>
          <a:r>
            <a:rPr kumimoji="1" lang="ja-JP" altLang="en-US" sz="1000"/>
            <a:t>頻度★★★★★</a:t>
          </a:r>
        </a:p>
        <a:p>
          <a:pPr algn="ctr"/>
          <a:endParaRPr kumimoji="1" lang="ja-JP" altLang="en-US" sz="1000"/>
        </a:p>
      </xdr:txBody>
    </xdr:sp>
    <xdr:clientData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38100</xdr:colOff>
      <xdr:row>2</xdr:row>
      <xdr:rowOff>182880</xdr:rowOff>
    </xdr:from>
    <xdr:to>
      <xdr:col>13</xdr:col>
      <xdr:colOff>49530</xdr:colOff>
      <xdr:row>18</xdr:row>
      <xdr:rowOff>106680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8C704618-CC9B-4E50-9D27-F1E7AD883B30}"/>
            </a:ext>
          </a:extLst>
        </xdr:cNvPr>
        <xdr:cNvSpPr txBox="1"/>
      </xdr:nvSpPr>
      <xdr:spPr>
        <a:xfrm>
          <a:off x="5219700" y="868680"/>
          <a:ext cx="3714750" cy="3581400"/>
        </a:xfrm>
        <a:prstGeom prst="rect">
          <a:avLst/>
        </a:prstGeom>
        <a:solidFill>
          <a:schemeClr val="bg1"/>
        </a:solidFill>
        <a:ln w="28575" cmpd="sng">
          <a:solidFill>
            <a:schemeClr val="tx1">
              <a:lumMod val="75000"/>
              <a:lumOff val="25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>
              <a:latin typeface="+mn-ea"/>
              <a:ea typeface="+mn-ea"/>
            </a:rPr>
            <a:t>演習問題</a:t>
          </a:r>
          <a:endParaRPr kumimoji="1" lang="en-US" altLang="ja-JP" sz="1100">
            <a:latin typeface="+mn-ea"/>
            <a:ea typeface="+mn-ea"/>
          </a:endParaRPr>
        </a:p>
        <a:p>
          <a:r>
            <a:rPr kumimoji="1" lang="ja-JP" altLang="en-US" sz="1100">
              <a:latin typeface="+mn-ea"/>
              <a:ea typeface="+mn-ea"/>
            </a:rPr>
            <a:t>演習問題</a:t>
          </a:r>
        </a:p>
        <a:p>
          <a:r>
            <a:rPr kumimoji="1" lang="en-US" altLang="ja-JP" sz="1100">
              <a:latin typeface="+mn-ea"/>
              <a:ea typeface="+mn-ea"/>
            </a:rPr>
            <a:t>【C</a:t>
          </a:r>
          <a:r>
            <a:rPr kumimoji="1" lang="ja-JP" altLang="en-US" sz="1100">
              <a:latin typeface="+mn-ea"/>
              <a:ea typeface="+mn-ea"/>
            </a:rPr>
            <a:t>列</a:t>
          </a:r>
          <a:r>
            <a:rPr kumimoji="1" lang="en-US" altLang="ja-JP" sz="1100">
              <a:latin typeface="+mn-ea"/>
              <a:ea typeface="+mn-ea"/>
            </a:rPr>
            <a:t>】</a:t>
          </a:r>
        </a:p>
        <a:p>
          <a:r>
            <a:rPr kumimoji="1" lang="ja-JP" altLang="en-US" sz="1100">
              <a:latin typeface="+mn-ea"/>
              <a:ea typeface="+mn-ea"/>
            </a:rPr>
            <a:t>購入合計金額が</a:t>
          </a:r>
          <a:r>
            <a:rPr kumimoji="1" lang="en-US" altLang="ja-JP" sz="1100">
              <a:latin typeface="+mn-ea"/>
              <a:ea typeface="+mn-ea"/>
            </a:rPr>
            <a:t>300000</a:t>
          </a:r>
          <a:r>
            <a:rPr kumimoji="1" lang="ja-JP" altLang="en-US" sz="1100">
              <a:latin typeface="+mn-ea"/>
              <a:ea typeface="+mn-ea"/>
            </a:rPr>
            <a:t>以上の場合は、「ゴールド」、</a:t>
          </a:r>
          <a:r>
            <a:rPr kumimoji="1" lang="en-US" altLang="ja-JP" sz="1100">
              <a:latin typeface="+mn-ea"/>
              <a:ea typeface="+mn-ea"/>
            </a:rPr>
            <a:t>150000</a:t>
          </a:r>
          <a:r>
            <a:rPr kumimoji="1" lang="ja-JP" altLang="en-US" sz="1100">
              <a:latin typeface="+mn-ea"/>
              <a:ea typeface="+mn-ea"/>
            </a:rPr>
            <a:t>以上の場合は「シルバー」、それ以外は「一般」と表示</a:t>
          </a:r>
        </a:p>
        <a:p>
          <a:endParaRPr kumimoji="1" lang="ja-JP" altLang="en-US" sz="1100">
            <a:latin typeface="+mn-ea"/>
            <a:ea typeface="+mn-ea"/>
          </a:endParaRPr>
        </a:p>
        <a:p>
          <a:r>
            <a:rPr kumimoji="1" lang="en-US" altLang="ja-JP" sz="1100">
              <a:latin typeface="+mn-ea"/>
              <a:ea typeface="+mn-ea"/>
            </a:rPr>
            <a:t>=IF(D3&gt;=300000,"</a:t>
          </a:r>
          <a:r>
            <a:rPr kumimoji="1" lang="ja-JP" altLang="en-US" sz="1100">
              <a:latin typeface="+mn-ea"/>
              <a:ea typeface="+mn-ea"/>
            </a:rPr>
            <a:t>ゴールド</a:t>
          </a:r>
          <a:r>
            <a:rPr kumimoji="1" lang="en-US" altLang="ja-JP" sz="1100">
              <a:latin typeface="+mn-ea"/>
              <a:ea typeface="+mn-ea"/>
            </a:rPr>
            <a:t>",IF(D3&gt;=150000,"</a:t>
          </a:r>
          <a:r>
            <a:rPr kumimoji="1" lang="ja-JP" altLang="en-US" sz="1100">
              <a:latin typeface="+mn-ea"/>
              <a:ea typeface="+mn-ea"/>
            </a:rPr>
            <a:t>シルバー</a:t>
          </a:r>
          <a:r>
            <a:rPr kumimoji="1" lang="en-US" altLang="ja-JP" sz="1100">
              <a:latin typeface="+mn-ea"/>
              <a:ea typeface="+mn-ea"/>
            </a:rPr>
            <a:t>","</a:t>
          </a:r>
          <a:r>
            <a:rPr kumimoji="1" lang="ja-JP" altLang="en-US" sz="1100">
              <a:latin typeface="+mn-ea"/>
              <a:ea typeface="+mn-ea"/>
            </a:rPr>
            <a:t>一般</a:t>
          </a:r>
          <a:r>
            <a:rPr kumimoji="1" lang="en-US" altLang="ja-JP" sz="1100">
              <a:latin typeface="+mn-ea"/>
              <a:ea typeface="+mn-ea"/>
            </a:rPr>
            <a:t>"))</a:t>
          </a:r>
        </a:p>
        <a:p>
          <a:endParaRPr kumimoji="1" lang="en-US" altLang="ja-JP" sz="1100">
            <a:latin typeface="+mn-ea"/>
            <a:ea typeface="+mn-ea"/>
          </a:endParaRPr>
        </a:p>
        <a:p>
          <a:r>
            <a:rPr kumimoji="1" lang="en-US" altLang="ja-JP" sz="1100">
              <a:latin typeface="+mn-ea"/>
              <a:ea typeface="+mn-ea"/>
            </a:rPr>
            <a:t>【F</a:t>
          </a:r>
          <a:r>
            <a:rPr kumimoji="1" lang="ja-JP" altLang="en-US" sz="1100">
              <a:latin typeface="+mn-ea"/>
              <a:ea typeface="+mn-ea"/>
            </a:rPr>
            <a:t>列</a:t>
          </a:r>
          <a:r>
            <a:rPr kumimoji="1" lang="en-US" altLang="ja-JP" sz="1100">
              <a:latin typeface="+mn-ea"/>
              <a:ea typeface="+mn-ea"/>
            </a:rPr>
            <a:t>】</a:t>
          </a:r>
        </a:p>
        <a:p>
          <a:r>
            <a:rPr kumimoji="1" lang="ja-JP" altLang="en-US" sz="1100">
              <a:latin typeface="+mn-ea"/>
              <a:ea typeface="+mn-ea"/>
            </a:rPr>
            <a:t>会員種別がゴールドの場合は、</a:t>
          </a:r>
          <a:r>
            <a:rPr kumimoji="1" lang="en-US" altLang="ja-JP" sz="1100">
              <a:latin typeface="+mn-ea"/>
              <a:ea typeface="+mn-ea"/>
            </a:rPr>
            <a:t>5%</a:t>
          </a:r>
          <a:r>
            <a:rPr kumimoji="1" lang="ja-JP" altLang="en-US" sz="1100">
              <a:latin typeface="+mn-ea"/>
              <a:ea typeface="+mn-ea"/>
            </a:rPr>
            <a:t>引き、シルバーの場合は</a:t>
          </a:r>
          <a:r>
            <a:rPr kumimoji="1" lang="en-US" altLang="ja-JP" sz="1100">
              <a:latin typeface="+mn-ea"/>
              <a:ea typeface="+mn-ea"/>
            </a:rPr>
            <a:t>3%</a:t>
          </a:r>
          <a:r>
            <a:rPr kumimoji="1" lang="ja-JP" altLang="en-US" sz="1100">
              <a:latin typeface="+mn-ea"/>
              <a:ea typeface="+mn-ea"/>
            </a:rPr>
            <a:t>引き、一般の場合は値引きなしを表示</a:t>
          </a:r>
          <a:endParaRPr kumimoji="1" lang="en-US" altLang="ja-JP" sz="1100">
            <a:latin typeface="+mn-ea"/>
            <a:ea typeface="+mn-ea"/>
          </a:endParaRPr>
        </a:p>
        <a:p>
          <a:r>
            <a:rPr kumimoji="1" lang="en-US" altLang="ja-JP" sz="1100">
              <a:latin typeface="+mn-ea"/>
              <a:ea typeface="+mn-ea"/>
            </a:rPr>
            <a:t>=IF(C3="</a:t>
          </a:r>
          <a:r>
            <a:rPr kumimoji="1" lang="ja-JP" altLang="en-US" sz="1100">
              <a:latin typeface="+mn-ea"/>
              <a:ea typeface="+mn-ea"/>
            </a:rPr>
            <a:t>ゴールド</a:t>
          </a:r>
          <a:r>
            <a:rPr kumimoji="1" lang="en-US" altLang="ja-JP" sz="1100">
              <a:latin typeface="+mn-ea"/>
              <a:ea typeface="+mn-ea"/>
            </a:rPr>
            <a:t>",E3*0.95,IF(C3="</a:t>
          </a:r>
          <a:r>
            <a:rPr kumimoji="1" lang="ja-JP" altLang="en-US" sz="1100">
              <a:latin typeface="+mn-ea"/>
              <a:ea typeface="+mn-ea"/>
            </a:rPr>
            <a:t>シルバー</a:t>
          </a:r>
          <a:r>
            <a:rPr kumimoji="1" lang="en-US" altLang="ja-JP" sz="1100">
              <a:latin typeface="+mn-ea"/>
              <a:ea typeface="+mn-ea"/>
            </a:rPr>
            <a:t>",E3*0.97,E3))</a:t>
          </a:r>
        </a:p>
      </xdr:txBody>
    </xdr:sp>
    <xdr:clientData/>
  </xdr:twoCellAnchor>
  <xdr:oneCellAnchor>
    <xdr:from>
      <xdr:col>7</xdr:col>
      <xdr:colOff>19050</xdr:colOff>
      <xdr:row>1</xdr:row>
      <xdr:rowOff>15240</xdr:rowOff>
    </xdr:from>
    <xdr:ext cx="1920240" cy="527538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623BCB0C-2B0A-4028-AC02-81F6047B3CED}"/>
            </a:ext>
          </a:extLst>
        </xdr:cNvPr>
        <xdr:cNvSpPr txBox="1"/>
      </xdr:nvSpPr>
      <xdr:spPr>
        <a:xfrm>
          <a:off x="5200650" y="243840"/>
          <a:ext cx="1920240" cy="527538"/>
        </a:xfrm>
        <a:prstGeom prst="rect">
          <a:avLst/>
        </a:prstGeom>
        <a:solidFill>
          <a:schemeClr val="bg1"/>
        </a:solidFill>
        <a:ln w="28575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pPr algn="ctr"/>
          <a:r>
            <a:rPr kumimoji="1" lang="en-US" altLang="ja-JP" sz="1000">
              <a:latin typeface="+mn-ea"/>
              <a:ea typeface="+mn-ea"/>
            </a:rPr>
            <a:t>IF</a:t>
          </a:r>
          <a:r>
            <a:rPr kumimoji="1" lang="ja-JP" altLang="en-US" sz="1000">
              <a:latin typeface="+mn-ea"/>
              <a:ea typeface="+mn-ea"/>
            </a:rPr>
            <a:t>関数②</a:t>
          </a:r>
          <a:endParaRPr kumimoji="1" lang="en-US" altLang="ja-JP" sz="1000">
            <a:latin typeface="+mn-ea"/>
            <a:ea typeface="+mn-ea"/>
          </a:endParaRPr>
        </a:p>
        <a:p>
          <a:pPr algn="ctr"/>
          <a:r>
            <a:rPr kumimoji="1" lang="ja-JP" altLang="en-US" sz="1000"/>
            <a:t>頻度★★★★</a:t>
          </a:r>
        </a:p>
      </xdr:txBody>
    </xdr:sp>
    <xdr:clientData/>
  </xdr:one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38100</xdr:colOff>
      <xdr:row>2</xdr:row>
      <xdr:rowOff>182880</xdr:rowOff>
    </xdr:from>
    <xdr:to>
      <xdr:col>13</xdr:col>
      <xdr:colOff>49530</xdr:colOff>
      <xdr:row>18</xdr:row>
      <xdr:rowOff>106680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CC9E9C40-15DA-4BE7-BEED-471F5B0EA761}"/>
            </a:ext>
          </a:extLst>
        </xdr:cNvPr>
        <xdr:cNvSpPr txBox="1"/>
      </xdr:nvSpPr>
      <xdr:spPr>
        <a:xfrm>
          <a:off x="5219700" y="868680"/>
          <a:ext cx="3714750" cy="3581400"/>
        </a:xfrm>
        <a:prstGeom prst="rect">
          <a:avLst/>
        </a:prstGeom>
        <a:solidFill>
          <a:schemeClr val="bg1"/>
        </a:solidFill>
        <a:ln w="28575" cmpd="sng">
          <a:solidFill>
            <a:schemeClr val="tx1">
              <a:lumMod val="75000"/>
              <a:lumOff val="25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>
              <a:latin typeface="+mn-ea"/>
              <a:ea typeface="+mn-ea"/>
            </a:rPr>
            <a:t>演習問題</a:t>
          </a:r>
          <a:endParaRPr kumimoji="1" lang="en-US" altLang="ja-JP" sz="1100">
            <a:latin typeface="+mn-ea"/>
            <a:ea typeface="+mn-ea"/>
          </a:endParaRPr>
        </a:p>
        <a:p>
          <a:r>
            <a:rPr kumimoji="1" lang="ja-JP" altLang="en-US" sz="1100">
              <a:latin typeface="+mn-ea"/>
              <a:ea typeface="+mn-ea"/>
            </a:rPr>
            <a:t>演習問題</a:t>
          </a:r>
        </a:p>
        <a:p>
          <a:r>
            <a:rPr kumimoji="1" lang="en-US" altLang="ja-JP" sz="1100">
              <a:latin typeface="+mn-ea"/>
              <a:ea typeface="+mn-ea"/>
            </a:rPr>
            <a:t>【C</a:t>
          </a:r>
          <a:r>
            <a:rPr kumimoji="1" lang="ja-JP" altLang="en-US" sz="1100">
              <a:latin typeface="+mn-ea"/>
              <a:ea typeface="+mn-ea"/>
            </a:rPr>
            <a:t>列</a:t>
          </a:r>
          <a:r>
            <a:rPr kumimoji="1" lang="en-US" altLang="ja-JP" sz="1100">
              <a:latin typeface="+mn-ea"/>
              <a:ea typeface="+mn-ea"/>
            </a:rPr>
            <a:t>】</a:t>
          </a:r>
        </a:p>
        <a:p>
          <a:r>
            <a:rPr kumimoji="1" lang="ja-JP" altLang="en-US" sz="1100">
              <a:latin typeface="+mn-ea"/>
              <a:ea typeface="+mn-ea"/>
            </a:rPr>
            <a:t>購入合計金額が</a:t>
          </a:r>
          <a:r>
            <a:rPr kumimoji="1" lang="en-US" altLang="ja-JP" sz="1100">
              <a:latin typeface="+mn-ea"/>
              <a:ea typeface="+mn-ea"/>
            </a:rPr>
            <a:t>300000</a:t>
          </a:r>
          <a:r>
            <a:rPr kumimoji="1" lang="ja-JP" altLang="en-US" sz="1100">
              <a:latin typeface="+mn-ea"/>
              <a:ea typeface="+mn-ea"/>
            </a:rPr>
            <a:t>以上の場合は、「ゴールド」、</a:t>
          </a:r>
          <a:r>
            <a:rPr kumimoji="1" lang="en-US" altLang="ja-JP" sz="1100">
              <a:latin typeface="+mn-ea"/>
              <a:ea typeface="+mn-ea"/>
            </a:rPr>
            <a:t>150000</a:t>
          </a:r>
          <a:r>
            <a:rPr kumimoji="1" lang="ja-JP" altLang="en-US" sz="1100">
              <a:latin typeface="+mn-ea"/>
              <a:ea typeface="+mn-ea"/>
            </a:rPr>
            <a:t>以上の場合は「シルバー」、それ以外は「一般」と表示</a:t>
          </a:r>
        </a:p>
        <a:p>
          <a:endParaRPr kumimoji="1" lang="ja-JP" altLang="en-US" sz="1100">
            <a:latin typeface="+mn-ea"/>
            <a:ea typeface="+mn-ea"/>
          </a:endParaRPr>
        </a:p>
        <a:p>
          <a:r>
            <a:rPr kumimoji="1" lang="en-US" altLang="ja-JP" sz="1100">
              <a:latin typeface="+mn-ea"/>
              <a:ea typeface="+mn-ea"/>
            </a:rPr>
            <a:t>=IF(D3&gt;=300000,"</a:t>
          </a:r>
          <a:r>
            <a:rPr kumimoji="1" lang="ja-JP" altLang="en-US" sz="1100">
              <a:latin typeface="+mn-ea"/>
              <a:ea typeface="+mn-ea"/>
            </a:rPr>
            <a:t>ゴールド</a:t>
          </a:r>
          <a:r>
            <a:rPr kumimoji="1" lang="en-US" altLang="ja-JP" sz="1100">
              <a:latin typeface="+mn-ea"/>
              <a:ea typeface="+mn-ea"/>
            </a:rPr>
            <a:t>",IF(D3&gt;=150000,"</a:t>
          </a:r>
          <a:r>
            <a:rPr kumimoji="1" lang="ja-JP" altLang="en-US" sz="1100">
              <a:latin typeface="+mn-ea"/>
              <a:ea typeface="+mn-ea"/>
            </a:rPr>
            <a:t>シルバー</a:t>
          </a:r>
          <a:r>
            <a:rPr kumimoji="1" lang="en-US" altLang="ja-JP" sz="1100">
              <a:latin typeface="+mn-ea"/>
              <a:ea typeface="+mn-ea"/>
            </a:rPr>
            <a:t>","</a:t>
          </a:r>
          <a:r>
            <a:rPr kumimoji="1" lang="ja-JP" altLang="en-US" sz="1100">
              <a:latin typeface="+mn-ea"/>
              <a:ea typeface="+mn-ea"/>
            </a:rPr>
            <a:t>一般</a:t>
          </a:r>
          <a:r>
            <a:rPr kumimoji="1" lang="en-US" altLang="ja-JP" sz="1100">
              <a:latin typeface="+mn-ea"/>
              <a:ea typeface="+mn-ea"/>
            </a:rPr>
            <a:t>"))</a:t>
          </a:r>
        </a:p>
        <a:p>
          <a:endParaRPr kumimoji="1" lang="en-US" altLang="ja-JP" sz="1100">
            <a:latin typeface="+mn-ea"/>
            <a:ea typeface="+mn-ea"/>
          </a:endParaRPr>
        </a:p>
        <a:p>
          <a:r>
            <a:rPr kumimoji="1" lang="en-US" altLang="ja-JP" sz="1100">
              <a:latin typeface="+mn-ea"/>
              <a:ea typeface="+mn-ea"/>
            </a:rPr>
            <a:t>【F</a:t>
          </a:r>
          <a:r>
            <a:rPr kumimoji="1" lang="ja-JP" altLang="en-US" sz="1100">
              <a:latin typeface="+mn-ea"/>
              <a:ea typeface="+mn-ea"/>
            </a:rPr>
            <a:t>列</a:t>
          </a:r>
          <a:r>
            <a:rPr kumimoji="1" lang="en-US" altLang="ja-JP" sz="1100">
              <a:latin typeface="+mn-ea"/>
              <a:ea typeface="+mn-ea"/>
            </a:rPr>
            <a:t>】</a:t>
          </a:r>
        </a:p>
        <a:p>
          <a:r>
            <a:rPr kumimoji="1" lang="ja-JP" altLang="en-US" sz="1100">
              <a:latin typeface="+mn-ea"/>
              <a:ea typeface="+mn-ea"/>
            </a:rPr>
            <a:t>会員種別がゴールドの場合は、</a:t>
          </a:r>
          <a:r>
            <a:rPr kumimoji="1" lang="en-US" altLang="ja-JP" sz="1100">
              <a:latin typeface="+mn-ea"/>
              <a:ea typeface="+mn-ea"/>
            </a:rPr>
            <a:t>5%</a:t>
          </a:r>
          <a:r>
            <a:rPr kumimoji="1" lang="ja-JP" altLang="en-US" sz="1100">
              <a:latin typeface="+mn-ea"/>
              <a:ea typeface="+mn-ea"/>
            </a:rPr>
            <a:t>引き、シルバーの場合は</a:t>
          </a:r>
          <a:r>
            <a:rPr kumimoji="1" lang="en-US" altLang="ja-JP" sz="1100">
              <a:latin typeface="+mn-ea"/>
              <a:ea typeface="+mn-ea"/>
            </a:rPr>
            <a:t>3%</a:t>
          </a:r>
          <a:r>
            <a:rPr kumimoji="1" lang="ja-JP" altLang="en-US" sz="1100">
              <a:latin typeface="+mn-ea"/>
              <a:ea typeface="+mn-ea"/>
            </a:rPr>
            <a:t>引き、一般の場合は値引きなしを表示</a:t>
          </a:r>
          <a:endParaRPr kumimoji="1" lang="en-US" altLang="ja-JP" sz="1100">
            <a:latin typeface="+mn-ea"/>
            <a:ea typeface="+mn-ea"/>
          </a:endParaRPr>
        </a:p>
        <a:p>
          <a:r>
            <a:rPr kumimoji="1" lang="en-US" altLang="ja-JP" sz="1100">
              <a:latin typeface="+mn-ea"/>
              <a:ea typeface="+mn-ea"/>
            </a:rPr>
            <a:t>=IF(C3="</a:t>
          </a:r>
          <a:r>
            <a:rPr kumimoji="1" lang="ja-JP" altLang="en-US" sz="1100">
              <a:latin typeface="+mn-ea"/>
              <a:ea typeface="+mn-ea"/>
            </a:rPr>
            <a:t>ゴールド</a:t>
          </a:r>
          <a:r>
            <a:rPr kumimoji="1" lang="en-US" altLang="ja-JP" sz="1100">
              <a:latin typeface="+mn-ea"/>
              <a:ea typeface="+mn-ea"/>
            </a:rPr>
            <a:t>",E3*0.95,IF(C3="</a:t>
          </a:r>
          <a:r>
            <a:rPr kumimoji="1" lang="ja-JP" altLang="en-US" sz="1100">
              <a:latin typeface="+mn-ea"/>
              <a:ea typeface="+mn-ea"/>
            </a:rPr>
            <a:t>シルバー</a:t>
          </a:r>
          <a:r>
            <a:rPr kumimoji="1" lang="en-US" altLang="ja-JP" sz="1100">
              <a:latin typeface="+mn-ea"/>
              <a:ea typeface="+mn-ea"/>
            </a:rPr>
            <a:t>",E3*0.97,E3))</a:t>
          </a:r>
        </a:p>
      </xdr:txBody>
    </xdr:sp>
    <xdr:clientData/>
  </xdr:twoCellAnchor>
  <xdr:oneCellAnchor>
    <xdr:from>
      <xdr:col>7</xdr:col>
      <xdr:colOff>19050</xdr:colOff>
      <xdr:row>1</xdr:row>
      <xdr:rowOff>15240</xdr:rowOff>
    </xdr:from>
    <xdr:ext cx="1794510" cy="527538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519592C-CE3D-467A-B065-BDF85C9DF0C5}"/>
            </a:ext>
          </a:extLst>
        </xdr:cNvPr>
        <xdr:cNvSpPr txBox="1"/>
      </xdr:nvSpPr>
      <xdr:spPr>
        <a:xfrm>
          <a:off x="5200650" y="243840"/>
          <a:ext cx="1794510" cy="527538"/>
        </a:xfrm>
        <a:prstGeom prst="rect">
          <a:avLst/>
        </a:prstGeom>
        <a:solidFill>
          <a:schemeClr val="bg1"/>
        </a:solidFill>
        <a:ln w="28575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pPr algn="ctr"/>
          <a:r>
            <a:rPr kumimoji="1" lang="en-US" altLang="ja-JP" sz="1000">
              <a:latin typeface="+mn-ea"/>
              <a:ea typeface="+mn-ea"/>
            </a:rPr>
            <a:t>IF</a:t>
          </a:r>
          <a:r>
            <a:rPr kumimoji="1" lang="ja-JP" altLang="en-US" sz="1000">
              <a:latin typeface="+mn-ea"/>
              <a:ea typeface="+mn-ea"/>
            </a:rPr>
            <a:t>関数②</a:t>
          </a:r>
          <a:endParaRPr kumimoji="1" lang="en-US" altLang="ja-JP" sz="1000">
            <a:latin typeface="+mn-ea"/>
            <a:ea typeface="+mn-ea"/>
          </a:endParaRPr>
        </a:p>
        <a:p>
          <a:pPr algn="ctr"/>
          <a:r>
            <a:rPr kumimoji="1" lang="ja-JP" altLang="en-US" sz="1000"/>
            <a:t>頻度★★★★</a:t>
          </a: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sprin\Dropbox\My%20PC%20(DESKTOP-3FR3K2H)\Desktop\BK\&#39321;&#24029;&#35611;&#32681;\1.&#29694;&#22580;&#12391;&#20351;&#12358;&#35023;&#25216;&#12486;&#12463;&#12491;&#12483;&#12463;20&#36984;\&#37197;&#24067;file\&#29694;&#22580;&#36039;&#26009;&#20316;&#25104;.xlsx" TargetMode="External"/><Relationship Id="rId1" Type="http://schemas.openxmlformats.org/officeDocument/2006/relationships/externalLinkPath" Target="https://d.docs.live.net/Users/sprin/Dropbox/My%20PC%20(DESKTOP-3FR3K2H)/Desktop/BK/&#39321;&#24029;&#35611;&#32681;/1.&#29694;&#22580;&#12391;&#20351;&#12358;&#35023;&#25216;&#12486;&#12463;&#12491;&#12483;&#12463;20&#36984;/&#37197;&#24067;file/&#29694;&#22580;&#36039;&#26009;&#20316;&#25104;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sprin\Desktop\&#9733;&#20225;&#26989;&#30740;&#20462;\2.&#20013;&#32026;\1.&#38306;&#25968;&#27963;&#29992;&#32232;.xlsx" TargetMode="External"/><Relationship Id="rId1" Type="http://schemas.openxmlformats.org/officeDocument/2006/relationships/externalLinkPath" Target="/Users/sprin/Desktop/&#9733;&#20225;&#26989;&#30740;&#20462;/2.&#20013;&#32026;/1.&#38306;&#25968;&#27963;&#29992;&#3223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表紙"/>
      <sheetName val="講師紹介"/>
      <sheetName val="schedule"/>
      <sheetName val="目次"/>
      <sheetName val="1"/>
      <sheetName val="1-1"/>
      <sheetName val="2"/>
      <sheetName val="2-1"/>
      <sheetName val="3"/>
      <sheetName val="3-1"/>
      <sheetName val="4"/>
      <sheetName val="4-1"/>
      <sheetName val="5"/>
      <sheetName val="5-1"/>
      <sheetName val="6"/>
      <sheetName val="6-1"/>
      <sheetName val="7"/>
      <sheetName val="7-1"/>
      <sheetName val="8"/>
      <sheetName val="8-1"/>
      <sheetName val="9"/>
      <sheetName val="9-1"/>
      <sheetName val="10"/>
      <sheetName val="10-1"/>
      <sheetName val="11"/>
      <sheetName val="12"/>
      <sheetName val="13"/>
      <sheetName val="13-1"/>
      <sheetName val="14"/>
      <sheetName val="15"/>
      <sheetName val="15-1"/>
      <sheetName val="16"/>
      <sheetName val="17"/>
      <sheetName val="17-1"/>
      <sheetName val="18"/>
      <sheetName val="19"/>
      <sheetName val="19-1"/>
      <sheetName val="19-1 (2)"/>
      <sheetName val="20"/>
      <sheetName val="現場資料作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1★"/>
      <sheetName val="1"/>
      <sheetName val="2★"/>
      <sheetName val="2"/>
      <sheetName val="3"/>
      <sheetName val="4"/>
      <sheetName val="5★"/>
      <sheetName val="5"/>
      <sheetName val="8★"/>
      <sheetName val="8"/>
      <sheetName val="9"/>
      <sheetName val="10"/>
      <sheetName val="11"/>
      <sheetName val="12"/>
      <sheetName val="13"/>
      <sheetName val="14"/>
      <sheetName val="1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409309-2DA2-4956-9877-E2AFEC581B21}">
  <sheetPr>
    <tabColor theme="9"/>
  </sheetPr>
  <dimension ref="B2:F13"/>
  <sheetViews>
    <sheetView workbookViewId="0">
      <selection activeCell="N12" sqref="N12"/>
    </sheetView>
  </sheetViews>
  <sheetFormatPr defaultColWidth="8.09765625" defaultRowHeight="18"/>
  <cols>
    <col min="1" max="2" width="8.09765625" style="3"/>
    <col min="3" max="5" width="7.796875" style="3" customWidth="1"/>
    <col min="6" max="6" width="8.3984375" style="3" customWidth="1"/>
    <col min="7" max="16384" width="8.09765625" style="3"/>
  </cols>
  <sheetData>
    <row r="2" spans="2:6" ht="58.8" customHeight="1"/>
    <row r="3" spans="2:6">
      <c r="B3" s="21"/>
      <c r="C3" s="10" t="s">
        <v>31</v>
      </c>
      <c r="D3" s="10" t="s">
        <v>32</v>
      </c>
      <c r="E3" s="10" t="s">
        <v>43</v>
      </c>
      <c r="F3" s="10" t="s">
        <v>3</v>
      </c>
    </row>
    <row r="4" spans="2:6">
      <c r="B4" s="6" t="s">
        <v>33</v>
      </c>
      <c r="C4" s="6">
        <v>73</v>
      </c>
      <c r="D4" s="6">
        <v>76</v>
      </c>
      <c r="E4" s="6">
        <v>80</v>
      </c>
      <c r="F4" s="19">
        <f>SUM(C4:E4)</f>
        <v>229</v>
      </c>
    </row>
    <row r="5" spans="2:6">
      <c r="B5" s="6" t="s">
        <v>34</v>
      </c>
      <c r="C5" s="6">
        <v>54</v>
      </c>
      <c r="D5" s="6">
        <v>65</v>
      </c>
      <c r="E5" s="6">
        <v>66</v>
      </c>
      <c r="F5" s="19">
        <f t="shared" ref="F5:F13" si="0">SUM(C5:E5)</f>
        <v>185</v>
      </c>
    </row>
    <row r="6" spans="2:6">
      <c r="B6" s="6" t="s">
        <v>35</v>
      </c>
      <c r="C6" s="6">
        <v>76</v>
      </c>
      <c r="D6" s="6">
        <v>74</v>
      </c>
      <c r="E6" s="6">
        <v>72</v>
      </c>
      <c r="F6" s="19">
        <f t="shared" si="0"/>
        <v>222</v>
      </c>
    </row>
    <row r="7" spans="2:6">
      <c r="B7" s="6" t="s">
        <v>36</v>
      </c>
      <c r="C7" s="6">
        <v>51</v>
      </c>
      <c r="D7" s="6">
        <v>39</v>
      </c>
      <c r="E7" s="6">
        <v>71</v>
      </c>
      <c r="F7" s="19">
        <f t="shared" si="0"/>
        <v>161</v>
      </c>
    </row>
    <row r="8" spans="2:6">
      <c r="B8" s="6" t="s">
        <v>37</v>
      </c>
      <c r="C8" s="6">
        <v>55</v>
      </c>
      <c r="D8" s="6">
        <v>23</v>
      </c>
      <c r="E8" s="6">
        <v>32</v>
      </c>
      <c r="F8" s="19">
        <f t="shared" si="0"/>
        <v>110</v>
      </c>
    </row>
    <row r="9" spans="2:6">
      <c r="B9" s="6" t="s">
        <v>38</v>
      </c>
      <c r="C9" s="6">
        <v>57</v>
      </c>
      <c r="D9" s="6">
        <v>46</v>
      </c>
      <c r="E9" s="6">
        <v>31</v>
      </c>
      <c r="F9" s="19">
        <f t="shared" si="0"/>
        <v>134</v>
      </c>
    </row>
    <row r="10" spans="2:6">
      <c r="B10" s="6" t="s">
        <v>39</v>
      </c>
      <c r="C10" s="6">
        <v>83</v>
      </c>
      <c r="D10" s="6">
        <v>96</v>
      </c>
      <c r="E10" s="6">
        <v>93</v>
      </c>
      <c r="F10" s="19">
        <f t="shared" si="0"/>
        <v>272</v>
      </c>
    </row>
    <row r="11" spans="2:6">
      <c r="B11" s="6" t="s">
        <v>40</v>
      </c>
      <c r="C11" s="6">
        <v>61</v>
      </c>
      <c r="D11" s="6">
        <v>50</v>
      </c>
      <c r="E11" s="6">
        <v>33</v>
      </c>
      <c r="F11" s="19">
        <f t="shared" si="0"/>
        <v>144</v>
      </c>
    </row>
    <row r="12" spans="2:6">
      <c r="B12" s="6" t="s">
        <v>41</v>
      </c>
      <c r="C12" s="6">
        <v>61</v>
      </c>
      <c r="D12" s="6">
        <v>54</v>
      </c>
      <c r="E12" s="6">
        <v>52</v>
      </c>
      <c r="F12" s="19">
        <f t="shared" si="0"/>
        <v>167</v>
      </c>
    </row>
    <row r="13" spans="2:6">
      <c r="B13" s="6" t="s">
        <v>42</v>
      </c>
      <c r="C13" s="6">
        <v>95</v>
      </c>
      <c r="D13" s="6">
        <v>89</v>
      </c>
      <c r="E13" s="6">
        <v>59</v>
      </c>
      <c r="F13" s="19">
        <f t="shared" si="0"/>
        <v>243</v>
      </c>
    </row>
  </sheetData>
  <phoneticPr fontId="3"/>
  <pageMargins left="0.75" right="0.75" top="1" bottom="1" header="0.51200000000000001" footer="0.51200000000000001"/>
  <pageSetup paperSize="9" orientation="portrait" horizontalDpi="4294967294" verticalDpi="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AB87BB-5B0B-4229-9373-EA428302DA44}">
  <dimension ref="B2:F13"/>
  <sheetViews>
    <sheetView workbookViewId="0"/>
  </sheetViews>
  <sheetFormatPr defaultColWidth="8.09765625" defaultRowHeight="18"/>
  <cols>
    <col min="1" max="2" width="8.09765625" style="3"/>
    <col min="3" max="5" width="7.796875" style="3" customWidth="1"/>
    <col min="6" max="6" width="8.3984375" style="3" customWidth="1"/>
    <col min="7" max="16384" width="8.09765625" style="3"/>
  </cols>
  <sheetData>
    <row r="2" spans="2:6" ht="58.8" customHeight="1"/>
    <row r="3" spans="2:6">
      <c r="B3" s="21"/>
      <c r="C3" s="10" t="s">
        <v>31</v>
      </c>
      <c r="D3" s="10" t="s">
        <v>32</v>
      </c>
      <c r="E3" s="10" t="s">
        <v>43</v>
      </c>
      <c r="F3" s="10" t="s">
        <v>3</v>
      </c>
    </row>
    <row r="4" spans="2:6">
      <c r="B4" s="6" t="s">
        <v>33</v>
      </c>
      <c r="C4" s="6">
        <v>73</v>
      </c>
      <c r="D4" s="6">
        <v>76</v>
      </c>
      <c r="E4" s="6">
        <v>80</v>
      </c>
      <c r="F4" s="19"/>
    </row>
    <row r="5" spans="2:6">
      <c r="B5" s="6" t="s">
        <v>34</v>
      </c>
      <c r="C5" s="6">
        <v>54</v>
      </c>
      <c r="D5" s="6">
        <v>65</v>
      </c>
      <c r="E5" s="6">
        <v>66</v>
      </c>
      <c r="F5" s="19"/>
    </row>
    <row r="6" spans="2:6">
      <c r="B6" s="6" t="s">
        <v>35</v>
      </c>
      <c r="C6" s="6">
        <v>76</v>
      </c>
      <c r="D6" s="6">
        <v>74</v>
      </c>
      <c r="E6" s="6">
        <v>72</v>
      </c>
      <c r="F6" s="19"/>
    </row>
    <row r="7" spans="2:6">
      <c r="B7" s="6" t="s">
        <v>36</v>
      </c>
      <c r="C7" s="6">
        <v>51</v>
      </c>
      <c r="D7" s="6">
        <v>39</v>
      </c>
      <c r="E7" s="6">
        <v>71</v>
      </c>
      <c r="F7" s="19"/>
    </row>
    <row r="8" spans="2:6">
      <c r="B8" s="6" t="s">
        <v>37</v>
      </c>
      <c r="C8" s="6">
        <v>55</v>
      </c>
      <c r="D8" s="6">
        <v>23</v>
      </c>
      <c r="E8" s="6">
        <v>32</v>
      </c>
      <c r="F8" s="19"/>
    </row>
    <row r="9" spans="2:6">
      <c r="B9" s="6" t="s">
        <v>38</v>
      </c>
      <c r="C9" s="6">
        <v>57</v>
      </c>
      <c r="D9" s="6">
        <v>46</v>
      </c>
      <c r="E9" s="6">
        <v>31</v>
      </c>
      <c r="F9" s="19"/>
    </row>
    <row r="10" spans="2:6">
      <c r="B10" s="6" t="s">
        <v>39</v>
      </c>
      <c r="C10" s="6">
        <v>83</v>
      </c>
      <c r="D10" s="6">
        <v>96</v>
      </c>
      <c r="E10" s="6">
        <v>93</v>
      </c>
      <c r="F10" s="19"/>
    </row>
    <row r="11" spans="2:6">
      <c r="B11" s="6" t="s">
        <v>40</v>
      </c>
      <c r="C11" s="6">
        <v>61</v>
      </c>
      <c r="D11" s="6">
        <v>50</v>
      </c>
      <c r="E11" s="6">
        <v>33</v>
      </c>
      <c r="F11" s="19"/>
    </row>
    <row r="12" spans="2:6">
      <c r="B12" s="6" t="s">
        <v>41</v>
      </c>
      <c r="C12" s="6">
        <v>61</v>
      </c>
      <c r="D12" s="6">
        <v>54</v>
      </c>
      <c r="E12" s="6">
        <v>52</v>
      </c>
      <c r="F12" s="19"/>
    </row>
    <row r="13" spans="2:6">
      <c r="B13" s="6" t="s">
        <v>42</v>
      </c>
      <c r="C13" s="6">
        <v>95</v>
      </c>
      <c r="D13" s="6">
        <v>89</v>
      </c>
      <c r="E13" s="6">
        <v>59</v>
      </c>
      <c r="F13" s="19"/>
    </row>
  </sheetData>
  <phoneticPr fontId="3"/>
  <pageMargins left="0.75" right="0.75" top="1" bottom="1" header="0.51200000000000001" footer="0.51200000000000001"/>
  <pageSetup paperSize="9" orientation="portrait" horizontalDpi="4294967294" verticalDpi="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544182-2123-4EF7-930A-A1B22E836782}">
  <sheetPr>
    <tabColor theme="9"/>
  </sheetPr>
  <dimension ref="B2:L17"/>
  <sheetViews>
    <sheetView zoomScaleNormal="100" workbookViewId="0"/>
  </sheetViews>
  <sheetFormatPr defaultColWidth="8.09765625" defaultRowHeight="18"/>
  <cols>
    <col min="1" max="1" width="5.09765625" style="3" customWidth="1"/>
    <col min="2" max="2" width="6.69921875" style="3" customWidth="1"/>
    <col min="3" max="3" width="9.3984375" style="3" customWidth="1"/>
    <col min="4" max="4" width="12.69921875" style="3" customWidth="1"/>
    <col min="5" max="6" width="6.69921875" style="3" customWidth="1"/>
    <col min="7" max="7" width="9.3984375" style="3" customWidth="1"/>
    <col min="8" max="8" width="12.69921875" style="3" customWidth="1"/>
    <col min="9" max="10" width="6.69921875" style="3" customWidth="1"/>
    <col min="11" max="11" width="9.3984375" style="3" customWidth="1"/>
    <col min="12" max="12" width="12.69921875" style="3" customWidth="1"/>
    <col min="13" max="16384" width="8.09765625" style="3"/>
  </cols>
  <sheetData>
    <row r="2" spans="2:12">
      <c r="B2" s="9"/>
      <c r="F2" s="9"/>
      <c r="J2" s="9"/>
    </row>
    <row r="3" spans="2:12" ht="34.799999999999997" customHeight="1">
      <c r="B3" s="9"/>
      <c r="F3" s="9"/>
      <c r="J3" s="9"/>
    </row>
    <row r="4" spans="2:12">
      <c r="B4" s="12" t="s">
        <v>16</v>
      </c>
      <c r="C4" s="12" t="s">
        <v>17</v>
      </c>
      <c r="D4" s="12" t="s">
        <v>18</v>
      </c>
      <c r="F4" s="12" t="s">
        <v>16</v>
      </c>
      <c r="G4" s="12" t="s">
        <v>17</v>
      </c>
      <c r="H4" s="12" t="s">
        <v>18</v>
      </c>
      <c r="J4" s="12" t="s">
        <v>16</v>
      </c>
      <c r="K4" s="12" t="s">
        <v>17</v>
      </c>
      <c r="L4" s="12" t="s">
        <v>18</v>
      </c>
    </row>
    <row r="5" spans="2:12">
      <c r="B5" s="13" t="s">
        <v>26</v>
      </c>
      <c r="C5" s="10" t="s">
        <v>19</v>
      </c>
      <c r="D5" s="14">
        <v>345000</v>
      </c>
      <c r="F5" s="13" t="s">
        <v>26</v>
      </c>
      <c r="G5" s="10" t="s">
        <v>19</v>
      </c>
      <c r="H5" s="14">
        <v>345000</v>
      </c>
      <c r="J5" s="13" t="s">
        <v>26</v>
      </c>
      <c r="K5" s="10" t="s">
        <v>19</v>
      </c>
      <c r="L5" s="14">
        <v>345000</v>
      </c>
    </row>
    <row r="6" spans="2:12">
      <c r="B6" s="13"/>
      <c r="C6" s="10" t="s">
        <v>20</v>
      </c>
      <c r="D6" s="14">
        <v>567000</v>
      </c>
      <c r="F6" s="13"/>
      <c r="G6" s="10" t="s">
        <v>20</v>
      </c>
      <c r="H6" s="14">
        <v>567000</v>
      </c>
      <c r="J6" s="13"/>
      <c r="K6" s="10" t="s">
        <v>20</v>
      </c>
      <c r="L6" s="14">
        <v>567000</v>
      </c>
    </row>
    <row r="7" spans="2:12">
      <c r="B7" s="13"/>
      <c r="C7" s="10" t="s">
        <v>21</v>
      </c>
      <c r="D7" s="14">
        <v>987000</v>
      </c>
      <c r="F7" s="13"/>
      <c r="G7" s="10" t="s">
        <v>21</v>
      </c>
      <c r="H7" s="14">
        <v>987000</v>
      </c>
      <c r="J7" s="13"/>
      <c r="K7" s="10" t="s">
        <v>21</v>
      </c>
      <c r="L7" s="14">
        <v>987000</v>
      </c>
    </row>
    <row r="8" spans="2:12">
      <c r="B8" s="13"/>
      <c r="C8" s="11" t="s">
        <v>22</v>
      </c>
      <c r="D8" s="15">
        <f>SUM(D5:D7)</f>
        <v>1899000</v>
      </c>
      <c r="F8" s="13"/>
      <c r="G8" s="11" t="s">
        <v>22</v>
      </c>
      <c r="H8" s="15">
        <f>SUM(H5:H7)</f>
        <v>1899000</v>
      </c>
      <c r="J8" s="13"/>
      <c r="K8" s="11" t="s">
        <v>22</v>
      </c>
      <c r="L8" s="15">
        <f>SUM(L5:L7)</f>
        <v>1899000</v>
      </c>
    </row>
    <row r="9" spans="2:12">
      <c r="F9" s="13" t="s">
        <v>24</v>
      </c>
      <c r="G9" s="10" t="s">
        <v>19</v>
      </c>
      <c r="H9" s="14">
        <v>453000</v>
      </c>
      <c r="J9" s="13" t="s">
        <v>24</v>
      </c>
      <c r="K9" s="10" t="s">
        <v>19</v>
      </c>
      <c r="L9" s="14">
        <v>453000</v>
      </c>
    </row>
    <row r="10" spans="2:12">
      <c r="F10" s="13"/>
      <c r="G10" s="10" t="s">
        <v>20</v>
      </c>
      <c r="H10" s="14">
        <v>765000</v>
      </c>
      <c r="J10" s="13"/>
      <c r="K10" s="10" t="s">
        <v>20</v>
      </c>
      <c r="L10" s="14">
        <v>765000</v>
      </c>
    </row>
    <row r="11" spans="2:12">
      <c r="F11" s="13"/>
      <c r="G11" s="10" t="s">
        <v>21</v>
      </c>
      <c r="H11" s="14">
        <v>879000</v>
      </c>
      <c r="J11" s="13"/>
      <c r="K11" s="10" t="s">
        <v>21</v>
      </c>
      <c r="L11" s="14">
        <v>879000</v>
      </c>
    </row>
    <row r="12" spans="2:12">
      <c r="F12" s="13"/>
      <c r="G12" s="11" t="s">
        <v>22</v>
      </c>
      <c r="H12" s="15">
        <f>SUM(H9:H11)</f>
        <v>2097000</v>
      </c>
      <c r="J12" s="13"/>
      <c r="K12" s="11" t="s">
        <v>22</v>
      </c>
      <c r="L12" s="15">
        <f>SUM(L9:L11)</f>
        <v>2097000</v>
      </c>
    </row>
    <row r="13" spans="2:12">
      <c r="F13" s="13" t="s">
        <v>25</v>
      </c>
      <c r="G13" s="10" t="s">
        <v>19</v>
      </c>
      <c r="H13" s="14">
        <v>543000</v>
      </c>
      <c r="J13" s="13" t="s">
        <v>25</v>
      </c>
      <c r="K13" s="10" t="s">
        <v>19</v>
      </c>
      <c r="L13" s="14">
        <v>543000</v>
      </c>
    </row>
    <row r="14" spans="2:12">
      <c r="F14" s="13"/>
      <c r="G14" s="10" t="s">
        <v>20</v>
      </c>
      <c r="H14" s="14">
        <v>334000</v>
      </c>
      <c r="J14" s="13"/>
      <c r="K14" s="10" t="s">
        <v>20</v>
      </c>
      <c r="L14" s="14">
        <v>334000</v>
      </c>
    </row>
    <row r="15" spans="2:12">
      <c r="F15" s="13"/>
      <c r="G15" s="10" t="s">
        <v>21</v>
      </c>
      <c r="H15" s="14">
        <v>665000</v>
      </c>
      <c r="J15" s="13"/>
      <c r="K15" s="10" t="s">
        <v>21</v>
      </c>
      <c r="L15" s="14">
        <v>665000</v>
      </c>
    </row>
    <row r="16" spans="2:12">
      <c r="F16" s="13"/>
      <c r="G16" s="11" t="s">
        <v>22</v>
      </c>
      <c r="H16" s="15">
        <f>SUM(H13:H15)</f>
        <v>1542000</v>
      </c>
      <c r="J16" s="13"/>
      <c r="K16" s="11" t="s">
        <v>22</v>
      </c>
      <c r="L16" s="15">
        <f>SUM(L13:L15)</f>
        <v>1542000</v>
      </c>
    </row>
    <row r="17" spans="10:12">
      <c r="J17" s="16" t="s">
        <v>23</v>
      </c>
      <c r="K17" s="16"/>
      <c r="L17" s="15">
        <f>SUM(L16,L12,L8)</f>
        <v>5538000</v>
      </c>
    </row>
  </sheetData>
  <mergeCells count="8">
    <mergeCell ref="J17:K17"/>
    <mergeCell ref="B5:B8"/>
    <mergeCell ref="F5:F8"/>
    <mergeCell ref="J5:J8"/>
    <mergeCell ref="F9:F12"/>
    <mergeCell ref="J9:J12"/>
    <mergeCell ref="F13:F16"/>
    <mergeCell ref="J13:J16"/>
  </mergeCells>
  <phoneticPr fontId="3"/>
  <pageMargins left="0.75" right="0.75" top="1" bottom="1" header="0.51200000000000001" footer="0.51200000000000001"/>
  <pageSetup paperSize="9" orientation="portrait" horizontalDpi="360" verticalDpi="36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AE5F9-C67F-4327-B85B-F341E2F0BEA4}">
  <dimension ref="B2:L17"/>
  <sheetViews>
    <sheetView workbookViewId="0"/>
  </sheetViews>
  <sheetFormatPr defaultColWidth="8.09765625" defaultRowHeight="18"/>
  <cols>
    <col min="1" max="1" width="5.09765625" style="3" customWidth="1"/>
    <col min="2" max="2" width="6.69921875" style="3" customWidth="1"/>
    <col min="3" max="3" width="9.3984375" style="3" customWidth="1"/>
    <col min="4" max="4" width="12.69921875" style="3" customWidth="1"/>
    <col min="5" max="6" width="6.69921875" style="3" customWidth="1"/>
    <col min="7" max="7" width="9.3984375" style="3" customWidth="1"/>
    <col min="8" max="8" width="12.69921875" style="3" customWidth="1"/>
    <col min="9" max="10" width="6.69921875" style="3" customWidth="1"/>
    <col min="11" max="11" width="9.3984375" style="3" customWidth="1"/>
    <col min="12" max="12" width="12.69921875" style="3" customWidth="1"/>
    <col min="13" max="16384" width="8.09765625" style="3"/>
  </cols>
  <sheetData>
    <row r="2" spans="2:12">
      <c r="B2" s="9"/>
      <c r="F2" s="9"/>
      <c r="J2" s="9"/>
    </row>
    <row r="3" spans="2:12" ht="34.799999999999997" customHeight="1">
      <c r="B3" s="9"/>
      <c r="F3" s="9"/>
      <c r="J3" s="9"/>
    </row>
    <row r="4" spans="2:12">
      <c r="B4" s="12" t="s">
        <v>16</v>
      </c>
      <c r="C4" s="12" t="s">
        <v>17</v>
      </c>
      <c r="D4" s="12" t="s">
        <v>18</v>
      </c>
      <c r="F4" s="12" t="s">
        <v>16</v>
      </c>
      <c r="G4" s="12" t="s">
        <v>17</v>
      </c>
      <c r="H4" s="12" t="s">
        <v>18</v>
      </c>
      <c r="J4" s="12" t="s">
        <v>16</v>
      </c>
      <c r="K4" s="12" t="s">
        <v>17</v>
      </c>
      <c r="L4" s="12" t="s">
        <v>18</v>
      </c>
    </row>
    <row r="5" spans="2:12">
      <c r="B5" s="13" t="s">
        <v>26</v>
      </c>
      <c r="C5" s="10" t="s">
        <v>19</v>
      </c>
      <c r="D5" s="14">
        <v>345000</v>
      </c>
      <c r="F5" s="13" t="s">
        <v>26</v>
      </c>
      <c r="G5" s="10" t="s">
        <v>19</v>
      </c>
      <c r="H5" s="14">
        <v>345000</v>
      </c>
      <c r="J5" s="13" t="s">
        <v>26</v>
      </c>
      <c r="K5" s="10" t="s">
        <v>19</v>
      </c>
      <c r="L5" s="14">
        <v>345000</v>
      </c>
    </row>
    <row r="6" spans="2:12">
      <c r="B6" s="13"/>
      <c r="C6" s="10" t="s">
        <v>20</v>
      </c>
      <c r="D6" s="14">
        <v>567000</v>
      </c>
      <c r="F6" s="13"/>
      <c r="G6" s="10" t="s">
        <v>20</v>
      </c>
      <c r="H6" s="14">
        <v>567000</v>
      </c>
      <c r="J6" s="13"/>
      <c r="K6" s="10" t="s">
        <v>20</v>
      </c>
      <c r="L6" s="14">
        <v>567000</v>
      </c>
    </row>
    <row r="7" spans="2:12">
      <c r="B7" s="13"/>
      <c r="C7" s="10" t="s">
        <v>21</v>
      </c>
      <c r="D7" s="14">
        <v>987000</v>
      </c>
      <c r="F7" s="13"/>
      <c r="G7" s="10" t="s">
        <v>21</v>
      </c>
      <c r="H7" s="14">
        <v>987000</v>
      </c>
      <c r="J7" s="13"/>
      <c r="K7" s="10" t="s">
        <v>21</v>
      </c>
      <c r="L7" s="14">
        <v>987000</v>
      </c>
    </row>
    <row r="8" spans="2:12">
      <c r="B8" s="13"/>
      <c r="C8" s="11" t="s">
        <v>22</v>
      </c>
      <c r="D8" s="15"/>
      <c r="F8" s="13"/>
      <c r="G8" s="11" t="s">
        <v>22</v>
      </c>
      <c r="H8" s="15"/>
      <c r="J8" s="13"/>
      <c r="K8" s="11" t="s">
        <v>22</v>
      </c>
      <c r="L8" s="15"/>
    </row>
    <row r="9" spans="2:12">
      <c r="F9" s="13" t="s">
        <v>24</v>
      </c>
      <c r="G9" s="10" t="s">
        <v>19</v>
      </c>
      <c r="H9" s="14">
        <v>453000</v>
      </c>
      <c r="J9" s="13" t="s">
        <v>24</v>
      </c>
      <c r="K9" s="10" t="s">
        <v>19</v>
      </c>
      <c r="L9" s="14">
        <v>453000</v>
      </c>
    </row>
    <row r="10" spans="2:12">
      <c r="F10" s="13"/>
      <c r="G10" s="10" t="s">
        <v>20</v>
      </c>
      <c r="H10" s="14">
        <v>765000</v>
      </c>
      <c r="J10" s="13"/>
      <c r="K10" s="10" t="s">
        <v>20</v>
      </c>
      <c r="L10" s="14">
        <v>765000</v>
      </c>
    </row>
    <row r="11" spans="2:12">
      <c r="F11" s="13"/>
      <c r="G11" s="10" t="s">
        <v>21</v>
      </c>
      <c r="H11" s="14">
        <v>879000</v>
      </c>
      <c r="J11" s="13"/>
      <c r="K11" s="10" t="s">
        <v>21</v>
      </c>
      <c r="L11" s="14">
        <v>879000</v>
      </c>
    </row>
    <row r="12" spans="2:12">
      <c r="F12" s="13"/>
      <c r="G12" s="11" t="s">
        <v>22</v>
      </c>
      <c r="H12" s="15"/>
      <c r="J12" s="13"/>
      <c r="K12" s="11" t="s">
        <v>22</v>
      </c>
      <c r="L12" s="15"/>
    </row>
    <row r="13" spans="2:12">
      <c r="F13" s="13" t="s">
        <v>25</v>
      </c>
      <c r="G13" s="10" t="s">
        <v>19</v>
      </c>
      <c r="H13" s="14">
        <v>543000</v>
      </c>
      <c r="J13" s="13" t="s">
        <v>25</v>
      </c>
      <c r="K13" s="10" t="s">
        <v>19</v>
      </c>
      <c r="L13" s="14">
        <v>543000</v>
      </c>
    </row>
    <row r="14" spans="2:12">
      <c r="F14" s="13"/>
      <c r="G14" s="10" t="s">
        <v>20</v>
      </c>
      <c r="H14" s="14">
        <v>334000</v>
      </c>
      <c r="J14" s="13"/>
      <c r="K14" s="10" t="s">
        <v>20</v>
      </c>
      <c r="L14" s="14">
        <v>334000</v>
      </c>
    </row>
    <row r="15" spans="2:12">
      <c r="F15" s="13"/>
      <c r="G15" s="10" t="s">
        <v>21</v>
      </c>
      <c r="H15" s="14">
        <v>665000</v>
      </c>
      <c r="J15" s="13"/>
      <c r="K15" s="10" t="s">
        <v>21</v>
      </c>
      <c r="L15" s="14">
        <v>665000</v>
      </c>
    </row>
    <row r="16" spans="2:12">
      <c r="F16" s="13"/>
      <c r="G16" s="11" t="s">
        <v>22</v>
      </c>
      <c r="H16" s="15"/>
      <c r="J16" s="13"/>
      <c r="K16" s="11" t="s">
        <v>22</v>
      </c>
      <c r="L16" s="15"/>
    </row>
    <row r="17" spans="10:12">
      <c r="J17" s="16" t="s">
        <v>23</v>
      </c>
      <c r="K17" s="16"/>
      <c r="L17" s="15"/>
    </row>
  </sheetData>
  <mergeCells count="8">
    <mergeCell ref="J17:K17"/>
    <mergeCell ref="B5:B8"/>
    <mergeCell ref="F5:F8"/>
    <mergeCell ref="J5:J8"/>
    <mergeCell ref="F9:F12"/>
    <mergeCell ref="J9:J12"/>
    <mergeCell ref="F13:F16"/>
    <mergeCell ref="J13:J16"/>
  </mergeCells>
  <phoneticPr fontId="3"/>
  <pageMargins left="0.75" right="0.75" top="1" bottom="1" header="0.51200000000000001" footer="0.51200000000000001"/>
  <pageSetup paperSize="9" orientation="portrait" horizontalDpi="360" verticalDpi="36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064D05-3AF5-434A-8753-6D62C89A269F}">
  <sheetPr>
    <tabColor theme="9"/>
  </sheetPr>
  <dimension ref="B2:F13"/>
  <sheetViews>
    <sheetView workbookViewId="0"/>
  </sheetViews>
  <sheetFormatPr defaultColWidth="8.09765625" defaultRowHeight="18"/>
  <cols>
    <col min="1" max="2" width="8.09765625" style="3"/>
    <col min="3" max="5" width="7.796875" style="3" customWidth="1"/>
    <col min="6" max="6" width="8.3984375" style="3" customWidth="1"/>
    <col min="7" max="16384" width="8.09765625" style="3"/>
  </cols>
  <sheetData>
    <row r="2" spans="2:6" ht="58.8" customHeight="1"/>
    <row r="3" spans="2:6">
      <c r="B3" s="21"/>
      <c r="C3" s="10" t="s">
        <v>31</v>
      </c>
      <c r="D3" s="10" t="s">
        <v>32</v>
      </c>
      <c r="E3" s="10" t="s">
        <v>43</v>
      </c>
      <c r="F3" s="10" t="s">
        <v>30</v>
      </c>
    </row>
    <row r="4" spans="2:6">
      <c r="B4" s="6" t="s">
        <v>33</v>
      </c>
      <c r="C4" s="6">
        <v>73</v>
      </c>
      <c r="D4" s="6">
        <v>76</v>
      </c>
      <c r="E4" s="6">
        <v>80</v>
      </c>
      <c r="F4" s="22">
        <f>AVERAGE(C4:E4)</f>
        <v>76.333333333333329</v>
      </c>
    </row>
    <row r="5" spans="2:6">
      <c r="B5" s="6" t="s">
        <v>34</v>
      </c>
      <c r="C5" s="6">
        <v>54</v>
      </c>
      <c r="D5" s="6">
        <v>65</v>
      </c>
      <c r="E5" s="6">
        <v>66</v>
      </c>
      <c r="F5" s="22">
        <f t="shared" ref="F5:F13" si="0">AVERAGE(C5:E5)</f>
        <v>61.666666666666664</v>
      </c>
    </row>
    <row r="6" spans="2:6">
      <c r="B6" s="6" t="s">
        <v>35</v>
      </c>
      <c r="C6" s="6">
        <v>76</v>
      </c>
      <c r="D6" s="6">
        <v>74</v>
      </c>
      <c r="E6" s="6">
        <v>72</v>
      </c>
      <c r="F6" s="22">
        <f t="shared" si="0"/>
        <v>74</v>
      </c>
    </row>
    <row r="7" spans="2:6">
      <c r="B7" s="6" t="s">
        <v>36</v>
      </c>
      <c r="C7" s="6">
        <v>51</v>
      </c>
      <c r="D7" s="6">
        <v>39</v>
      </c>
      <c r="E7" s="6">
        <v>71</v>
      </c>
      <c r="F7" s="22">
        <f t="shared" si="0"/>
        <v>53.666666666666664</v>
      </c>
    </row>
    <row r="8" spans="2:6">
      <c r="B8" s="6" t="s">
        <v>37</v>
      </c>
      <c r="C8" s="6">
        <v>55</v>
      </c>
      <c r="D8" s="6">
        <v>23</v>
      </c>
      <c r="E8" s="6">
        <v>32</v>
      </c>
      <c r="F8" s="22">
        <f t="shared" si="0"/>
        <v>36.666666666666664</v>
      </c>
    </row>
    <row r="9" spans="2:6">
      <c r="B9" s="6" t="s">
        <v>38</v>
      </c>
      <c r="C9" s="6">
        <v>57</v>
      </c>
      <c r="D9" s="6">
        <v>46</v>
      </c>
      <c r="E9" s="6">
        <v>31</v>
      </c>
      <c r="F9" s="22">
        <f t="shared" si="0"/>
        <v>44.666666666666664</v>
      </c>
    </row>
    <row r="10" spans="2:6">
      <c r="B10" s="6" t="s">
        <v>39</v>
      </c>
      <c r="C10" s="6">
        <v>83</v>
      </c>
      <c r="D10" s="6">
        <v>96</v>
      </c>
      <c r="E10" s="6">
        <v>93</v>
      </c>
      <c r="F10" s="22">
        <f t="shared" si="0"/>
        <v>90.666666666666671</v>
      </c>
    </row>
    <row r="11" spans="2:6">
      <c r="B11" s="6" t="s">
        <v>40</v>
      </c>
      <c r="C11" s="6">
        <v>61</v>
      </c>
      <c r="D11" s="6">
        <v>50</v>
      </c>
      <c r="E11" s="6">
        <v>33</v>
      </c>
      <c r="F11" s="22">
        <f t="shared" si="0"/>
        <v>48</v>
      </c>
    </row>
    <row r="12" spans="2:6">
      <c r="B12" s="6" t="s">
        <v>41</v>
      </c>
      <c r="C12" s="6">
        <v>61</v>
      </c>
      <c r="D12" s="6">
        <v>54</v>
      </c>
      <c r="E12" s="6">
        <v>52</v>
      </c>
      <c r="F12" s="22">
        <f t="shared" si="0"/>
        <v>55.666666666666664</v>
      </c>
    </row>
    <row r="13" spans="2:6">
      <c r="B13" s="6" t="s">
        <v>42</v>
      </c>
      <c r="C13" s="6">
        <v>95</v>
      </c>
      <c r="D13" s="6">
        <v>89</v>
      </c>
      <c r="E13" s="6">
        <v>59</v>
      </c>
      <c r="F13" s="22">
        <f t="shared" si="0"/>
        <v>81</v>
      </c>
    </row>
  </sheetData>
  <phoneticPr fontId="3"/>
  <pageMargins left="0.75" right="0.75" top="1" bottom="1" header="0.51200000000000001" footer="0.51200000000000001"/>
  <pageSetup paperSize="9" orientation="portrait" horizontalDpi="4294967294" verticalDpi="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9E1B67-B4CB-43C3-8003-3EBD4CF544AE}">
  <dimension ref="B2:F13"/>
  <sheetViews>
    <sheetView workbookViewId="0"/>
  </sheetViews>
  <sheetFormatPr defaultColWidth="8.09765625" defaultRowHeight="18"/>
  <cols>
    <col min="1" max="2" width="8.09765625" style="3"/>
    <col min="3" max="5" width="7.796875" style="3" customWidth="1"/>
    <col min="6" max="6" width="8.3984375" style="3" customWidth="1"/>
    <col min="7" max="16384" width="8.09765625" style="3"/>
  </cols>
  <sheetData>
    <row r="2" spans="2:6" ht="58.8" customHeight="1"/>
    <row r="3" spans="2:6">
      <c r="B3" s="21"/>
      <c r="C3" s="10" t="s">
        <v>31</v>
      </c>
      <c r="D3" s="10" t="s">
        <v>32</v>
      </c>
      <c r="E3" s="10" t="s">
        <v>43</v>
      </c>
      <c r="F3" s="10" t="s">
        <v>30</v>
      </c>
    </row>
    <row r="4" spans="2:6">
      <c r="B4" s="6" t="s">
        <v>33</v>
      </c>
      <c r="C4" s="6">
        <v>73</v>
      </c>
      <c r="D4" s="6">
        <v>76</v>
      </c>
      <c r="E4" s="6">
        <v>80</v>
      </c>
      <c r="F4" s="22"/>
    </row>
    <row r="5" spans="2:6">
      <c r="B5" s="6" t="s">
        <v>34</v>
      </c>
      <c r="C5" s="6">
        <v>54</v>
      </c>
      <c r="D5" s="6">
        <v>65</v>
      </c>
      <c r="E5" s="6">
        <v>66</v>
      </c>
      <c r="F5" s="22"/>
    </row>
    <row r="6" spans="2:6">
      <c r="B6" s="6" t="s">
        <v>35</v>
      </c>
      <c r="C6" s="6">
        <v>76</v>
      </c>
      <c r="D6" s="6">
        <v>74</v>
      </c>
      <c r="E6" s="6">
        <v>72</v>
      </c>
      <c r="F6" s="22"/>
    </row>
    <row r="7" spans="2:6">
      <c r="B7" s="6" t="s">
        <v>36</v>
      </c>
      <c r="C7" s="6">
        <v>51</v>
      </c>
      <c r="D7" s="6">
        <v>39</v>
      </c>
      <c r="E7" s="6">
        <v>71</v>
      </c>
      <c r="F7" s="22"/>
    </row>
    <row r="8" spans="2:6">
      <c r="B8" s="6" t="s">
        <v>37</v>
      </c>
      <c r="C8" s="6">
        <v>55</v>
      </c>
      <c r="D8" s="6">
        <v>23</v>
      </c>
      <c r="E8" s="6">
        <v>32</v>
      </c>
      <c r="F8" s="22"/>
    </row>
    <row r="9" spans="2:6">
      <c r="B9" s="6" t="s">
        <v>38</v>
      </c>
      <c r="C9" s="6">
        <v>57</v>
      </c>
      <c r="D9" s="6">
        <v>46</v>
      </c>
      <c r="E9" s="6">
        <v>31</v>
      </c>
      <c r="F9" s="22"/>
    </row>
    <row r="10" spans="2:6">
      <c r="B10" s="6" t="s">
        <v>39</v>
      </c>
      <c r="C10" s="6">
        <v>83</v>
      </c>
      <c r="D10" s="6">
        <v>96</v>
      </c>
      <c r="E10" s="6">
        <v>93</v>
      </c>
      <c r="F10" s="22"/>
    </row>
    <row r="11" spans="2:6">
      <c r="B11" s="6" t="s">
        <v>40</v>
      </c>
      <c r="C11" s="6">
        <v>61</v>
      </c>
      <c r="D11" s="6">
        <v>50</v>
      </c>
      <c r="E11" s="6">
        <v>33</v>
      </c>
      <c r="F11" s="22"/>
    </row>
    <row r="12" spans="2:6">
      <c r="B12" s="6" t="s">
        <v>41</v>
      </c>
      <c r="C12" s="6">
        <v>61</v>
      </c>
      <c r="D12" s="6">
        <v>54</v>
      </c>
      <c r="E12" s="6">
        <v>52</v>
      </c>
      <c r="F12" s="22"/>
    </row>
    <row r="13" spans="2:6">
      <c r="B13" s="6" t="s">
        <v>42</v>
      </c>
      <c r="C13" s="6">
        <v>95</v>
      </c>
      <c r="D13" s="6">
        <v>89</v>
      </c>
      <c r="E13" s="6">
        <v>59</v>
      </c>
      <c r="F13" s="22"/>
    </row>
  </sheetData>
  <phoneticPr fontId="3"/>
  <pageMargins left="0.75" right="0.75" top="1" bottom="1" header="0.51200000000000001" footer="0.51200000000000001"/>
  <pageSetup paperSize="9" orientation="portrait" horizontalDpi="4294967294" verticalDpi="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873B87-2A4E-441D-8353-C52FD92EB3AC}">
  <sheetPr>
    <tabColor theme="9"/>
  </sheetPr>
  <dimension ref="B2:L14"/>
  <sheetViews>
    <sheetView workbookViewId="0">
      <selection activeCell="L5" sqref="L5:L14"/>
    </sheetView>
  </sheetViews>
  <sheetFormatPr defaultColWidth="8.09765625" defaultRowHeight="18"/>
  <cols>
    <col min="1" max="2" width="8.09765625" style="3"/>
    <col min="3" max="8" width="7.796875" style="3" customWidth="1"/>
    <col min="9" max="12" width="8.3984375" style="3" customWidth="1"/>
    <col min="13" max="16384" width="8.09765625" style="3"/>
  </cols>
  <sheetData>
    <row r="2" spans="2:12" ht="58.8" customHeight="1"/>
    <row r="3" spans="2:12">
      <c r="B3" s="17" t="s">
        <v>0</v>
      </c>
      <c r="C3" s="13" t="s">
        <v>27</v>
      </c>
      <c r="D3" s="13"/>
      <c r="E3" s="13" t="s">
        <v>28</v>
      </c>
      <c r="F3" s="13"/>
      <c r="G3" s="13" t="s">
        <v>29</v>
      </c>
      <c r="H3" s="13"/>
      <c r="I3" s="13" t="s">
        <v>3</v>
      </c>
      <c r="J3" s="13"/>
      <c r="K3" s="13" t="s">
        <v>30</v>
      </c>
      <c r="L3" s="13"/>
    </row>
    <row r="4" spans="2:12">
      <c r="B4" s="18"/>
      <c r="C4" s="10" t="s">
        <v>31</v>
      </c>
      <c r="D4" s="10" t="s">
        <v>32</v>
      </c>
      <c r="E4" s="10" t="s">
        <v>31</v>
      </c>
      <c r="F4" s="10" t="s">
        <v>32</v>
      </c>
      <c r="G4" s="10" t="s">
        <v>31</v>
      </c>
      <c r="H4" s="10" t="s">
        <v>32</v>
      </c>
      <c r="I4" s="10" t="s">
        <v>31</v>
      </c>
      <c r="J4" s="10" t="s">
        <v>32</v>
      </c>
      <c r="K4" s="10" t="s">
        <v>31</v>
      </c>
      <c r="L4" s="10" t="s">
        <v>32</v>
      </c>
    </row>
    <row r="5" spans="2:12">
      <c r="B5" s="6" t="s">
        <v>33</v>
      </c>
      <c r="C5" s="6">
        <v>73</v>
      </c>
      <c r="D5" s="6">
        <v>67</v>
      </c>
      <c r="E5" s="6">
        <v>76</v>
      </c>
      <c r="F5" s="6">
        <v>80</v>
      </c>
      <c r="G5" s="6">
        <v>80</v>
      </c>
      <c r="H5" s="6">
        <v>72</v>
      </c>
      <c r="I5" s="19">
        <f>SUM(C5,E5,G5)</f>
        <v>229</v>
      </c>
      <c r="J5" s="19">
        <f>SUM(D5,F5,H5)</f>
        <v>219</v>
      </c>
      <c r="K5" s="22">
        <f>AVERAGE(C5,E5,G5)</f>
        <v>76.333333333333329</v>
      </c>
      <c r="L5" s="22">
        <f>AVERAGE(D5,F5,H5)</f>
        <v>73</v>
      </c>
    </row>
    <row r="6" spans="2:12">
      <c r="B6" s="6" t="s">
        <v>34</v>
      </c>
      <c r="C6" s="6">
        <v>54</v>
      </c>
      <c r="D6" s="6">
        <v>68</v>
      </c>
      <c r="E6" s="6">
        <v>65</v>
      </c>
      <c r="F6" s="6">
        <v>55</v>
      </c>
      <c r="G6" s="6">
        <v>66</v>
      </c>
      <c r="H6" s="6">
        <v>56</v>
      </c>
      <c r="I6" s="19">
        <f t="shared" ref="I6:I14" si="0">SUM(C6,E6,G6)</f>
        <v>185</v>
      </c>
      <c r="J6" s="19">
        <f t="shared" ref="J6:J14" si="1">SUM(D6,F6,H6)</f>
        <v>179</v>
      </c>
      <c r="K6" s="22">
        <f t="shared" ref="K6:K14" si="2">AVERAGE(C6,E6,G6)</f>
        <v>61.666666666666664</v>
      </c>
      <c r="L6" s="22">
        <f t="shared" ref="L6:L14" si="3">AVERAGE(D6,F6,H6)</f>
        <v>59.666666666666664</v>
      </c>
    </row>
    <row r="7" spans="2:12">
      <c r="B7" s="6" t="s">
        <v>35</v>
      </c>
      <c r="C7" s="6">
        <v>76</v>
      </c>
      <c r="D7" s="6">
        <v>78</v>
      </c>
      <c r="E7" s="6">
        <v>74</v>
      </c>
      <c r="F7" s="6">
        <v>68</v>
      </c>
      <c r="G7" s="6">
        <v>72</v>
      </c>
      <c r="H7" s="6">
        <v>69</v>
      </c>
      <c r="I7" s="19">
        <f t="shared" si="0"/>
        <v>222</v>
      </c>
      <c r="J7" s="19">
        <f t="shared" si="1"/>
        <v>215</v>
      </c>
      <c r="K7" s="22">
        <f t="shared" si="2"/>
        <v>74</v>
      </c>
      <c r="L7" s="22">
        <f t="shared" si="3"/>
        <v>71.666666666666671</v>
      </c>
    </row>
    <row r="8" spans="2:12">
      <c r="B8" s="6" t="s">
        <v>36</v>
      </c>
      <c r="C8" s="6">
        <v>51</v>
      </c>
      <c r="D8" s="6">
        <v>15</v>
      </c>
      <c r="E8" s="6">
        <v>39</v>
      </c>
      <c r="F8" s="6">
        <v>50</v>
      </c>
      <c r="G8" s="6">
        <v>71</v>
      </c>
      <c r="H8" s="6">
        <v>61</v>
      </c>
      <c r="I8" s="19">
        <f t="shared" si="0"/>
        <v>161</v>
      </c>
      <c r="J8" s="19">
        <f t="shared" si="1"/>
        <v>126</v>
      </c>
      <c r="K8" s="22">
        <f t="shared" si="2"/>
        <v>53.666666666666664</v>
      </c>
      <c r="L8" s="22">
        <f t="shared" si="3"/>
        <v>42</v>
      </c>
    </row>
    <row r="9" spans="2:12">
      <c r="B9" s="6" t="s">
        <v>37</v>
      </c>
      <c r="C9" s="6">
        <v>55</v>
      </c>
      <c r="D9" s="6">
        <v>68</v>
      </c>
      <c r="E9" s="6">
        <v>23</v>
      </c>
      <c r="F9" s="6">
        <v>24</v>
      </c>
      <c r="G9" s="6">
        <v>32</v>
      </c>
      <c r="H9" s="6">
        <v>65</v>
      </c>
      <c r="I9" s="19">
        <f t="shared" si="0"/>
        <v>110</v>
      </c>
      <c r="J9" s="19">
        <f t="shared" si="1"/>
        <v>157</v>
      </c>
      <c r="K9" s="22">
        <f t="shared" si="2"/>
        <v>36.666666666666664</v>
      </c>
      <c r="L9" s="22">
        <f t="shared" si="3"/>
        <v>52.333333333333336</v>
      </c>
    </row>
    <row r="10" spans="2:12">
      <c r="B10" s="6" t="s">
        <v>38</v>
      </c>
      <c r="C10" s="6">
        <v>57</v>
      </c>
      <c r="D10" s="6">
        <v>40</v>
      </c>
      <c r="E10" s="6">
        <v>46</v>
      </c>
      <c r="F10" s="6">
        <v>40</v>
      </c>
      <c r="G10" s="6">
        <v>31</v>
      </c>
      <c r="H10" s="6">
        <v>65</v>
      </c>
      <c r="I10" s="19">
        <f t="shared" si="0"/>
        <v>134</v>
      </c>
      <c r="J10" s="19">
        <f t="shared" si="1"/>
        <v>145</v>
      </c>
      <c r="K10" s="22">
        <f t="shared" si="2"/>
        <v>44.666666666666664</v>
      </c>
      <c r="L10" s="22">
        <f t="shared" si="3"/>
        <v>48.333333333333336</v>
      </c>
    </row>
    <row r="11" spans="2:12">
      <c r="B11" s="6" t="s">
        <v>39</v>
      </c>
      <c r="C11" s="6">
        <v>83</v>
      </c>
      <c r="D11" s="6">
        <v>90</v>
      </c>
      <c r="E11" s="6">
        <v>96</v>
      </c>
      <c r="F11" s="6">
        <v>96</v>
      </c>
      <c r="G11" s="6">
        <v>93</v>
      </c>
      <c r="H11" s="6">
        <v>91</v>
      </c>
      <c r="I11" s="19">
        <f t="shared" si="0"/>
        <v>272</v>
      </c>
      <c r="J11" s="19">
        <f t="shared" si="1"/>
        <v>277</v>
      </c>
      <c r="K11" s="22">
        <f t="shared" si="2"/>
        <v>90.666666666666671</v>
      </c>
      <c r="L11" s="22">
        <f t="shared" si="3"/>
        <v>92.333333333333329</v>
      </c>
    </row>
    <row r="12" spans="2:12">
      <c r="B12" s="6" t="s">
        <v>40</v>
      </c>
      <c r="C12" s="6">
        <v>61</v>
      </c>
      <c r="D12" s="6">
        <v>53</v>
      </c>
      <c r="E12" s="6">
        <v>50</v>
      </c>
      <c r="F12" s="6">
        <v>30</v>
      </c>
      <c r="G12" s="6">
        <v>33</v>
      </c>
      <c r="H12" s="6">
        <v>67</v>
      </c>
      <c r="I12" s="19">
        <f t="shared" si="0"/>
        <v>144</v>
      </c>
      <c r="J12" s="19">
        <f t="shared" si="1"/>
        <v>150</v>
      </c>
      <c r="K12" s="22">
        <f t="shared" si="2"/>
        <v>48</v>
      </c>
      <c r="L12" s="22">
        <f t="shared" si="3"/>
        <v>50</v>
      </c>
    </row>
    <row r="13" spans="2:12">
      <c r="B13" s="6" t="s">
        <v>41</v>
      </c>
      <c r="C13" s="6">
        <v>61</v>
      </c>
      <c r="D13" s="6">
        <v>76</v>
      </c>
      <c r="E13" s="6">
        <v>54</v>
      </c>
      <c r="F13" s="6">
        <v>47</v>
      </c>
      <c r="G13" s="6">
        <v>52</v>
      </c>
      <c r="H13" s="6">
        <v>19</v>
      </c>
      <c r="I13" s="19">
        <f t="shared" si="0"/>
        <v>167</v>
      </c>
      <c r="J13" s="19">
        <f t="shared" si="1"/>
        <v>142</v>
      </c>
      <c r="K13" s="22">
        <f t="shared" si="2"/>
        <v>55.666666666666664</v>
      </c>
      <c r="L13" s="22">
        <f t="shared" si="3"/>
        <v>47.333333333333336</v>
      </c>
    </row>
    <row r="14" spans="2:12">
      <c r="B14" s="6" t="s">
        <v>42</v>
      </c>
      <c r="C14" s="6">
        <v>95</v>
      </c>
      <c r="D14" s="6">
        <v>45</v>
      </c>
      <c r="E14" s="6">
        <v>89</v>
      </c>
      <c r="F14" s="6">
        <v>99</v>
      </c>
      <c r="G14" s="6">
        <v>59</v>
      </c>
      <c r="H14" s="6">
        <v>77</v>
      </c>
      <c r="I14" s="19">
        <f t="shared" si="0"/>
        <v>243</v>
      </c>
      <c r="J14" s="19">
        <f t="shared" si="1"/>
        <v>221</v>
      </c>
      <c r="K14" s="22">
        <f t="shared" si="2"/>
        <v>81</v>
      </c>
      <c r="L14" s="22">
        <f t="shared" si="3"/>
        <v>73.666666666666671</v>
      </c>
    </row>
  </sheetData>
  <mergeCells count="6">
    <mergeCell ref="B3:B4"/>
    <mergeCell ref="C3:D3"/>
    <mergeCell ref="E3:F3"/>
    <mergeCell ref="G3:H3"/>
    <mergeCell ref="I3:J3"/>
    <mergeCell ref="K3:L3"/>
  </mergeCells>
  <phoneticPr fontId="3"/>
  <pageMargins left="0.75" right="0.75" top="1" bottom="1" header="0.51200000000000001" footer="0.51200000000000001"/>
  <pageSetup paperSize="9" orientation="portrait" horizontalDpi="4294967294" verticalDpi="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427358-D0D1-4AF6-A859-E16C5F98D842}">
  <dimension ref="B2:L14"/>
  <sheetViews>
    <sheetView workbookViewId="0">
      <selection activeCell="J5" sqref="J5"/>
    </sheetView>
  </sheetViews>
  <sheetFormatPr defaultColWidth="8.09765625" defaultRowHeight="18"/>
  <cols>
    <col min="1" max="2" width="8.09765625" style="3"/>
    <col min="3" max="8" width="7.796875" style="3" customWidth="1"/>
    <col min="9" max="12" width="8.3984375" style="3" customWidth="1"/>
    <col min="13" max="16384" width="8.09765625" style="3"/>
  </cols>
  <sheetData>
    <row r="2" spans="2:12" ht="58.8" customHeight="1"/>
    <row r="3" spans="2:12">
      <c r="B3" s="17" t="s">
        <v>0</v>
      </c>
      <c r="C3" s="13" t="s">
        <v>27</v>
      </c>
      <c r="D3" s="13"/>
      <c r="E3" s="13" t="s">
        <v>28</v>
      </c>
      <c r="F3" s="13"/>
      <c r="G3" s="13" t="s">
        <v>29</v>
      </c>
      <c r="H3" s="13"/>
      <c r="I3" s="13" t="s">
        <v>3</v>
      </c>
      <c r="J3" s="13"/>
      <c r="K3" s="13" t="s">
        <v>30</v>
      </c>
      <c r="L3" s="13"/>
    </row>
    <row r="4" spans="2:12">
      <c r="B4" s="18"/>
      <c r="C4" s="10" t="s">
        <v>31</v>
      </c>
      <c r="D4" s="10" t="s">
        <v>32</v>
      </c>
      <c r="E4" s="10" t="s">
        <v>31</v>
      </c>
      <c r="F4" s="10" t="s">
        <v>32</v>
      </c>
      <c r="G4" s="10" t="s">
        <v>31</v>
      </c>
      <c r="H4" s="10" t="s">
        <v>32</v>
      </c>
      <c r="I4" s="10" t="s">
        <v>31</v>
      </c>
      <c r="J4" s="10" t="s">
        <v>32</v>
      </c>
      <c r="K4" s="10" t="s">
        <v>31</v>
      </c>
      <c r="L4" s="10" t="s">
        <v>32</v>
      </c>
    </row>
    <row r="5" spans="2:12">
      <c r="B5" s="6" t="s">
        <v>33</v>
      </c>
      <c r="C5" s="6">
        <v>73</v>
      </c>
      <c r="D5" s="6">
        <v>67</v>
      </c>
      <c r="E5" s="6">
        <v>76</v>
      </c>
      <c r="F5" s="6">
        <v>80</v>
      </c>
      <c r="G5" s="6">
        <v>80</v>
      </c>
      <c r="H5" s="6">
        <v>72</v>
      </c>
      <c r="I5" s="19"/>
      <c r="J5" s="19"/>
      <c r="K5" s="20"/>
      <c r="L5" s="22"/>
    </row>
    <row r="6" spans="2:12">
      <c r="B6" s="6" t="s">
        <v>34</v>
      </c>
      <c r="C6" s="6">
        <v>54</v>
      </c>
      <c r="D6" s="6">
        <v>68</v>
      </c>
      <c r="E6" s="6">
        <v>65</v>
      </c>
      <c r="F6" s="6">
        <v>55</v>
      </c>
      <c r="G6" s="6">
        <v>66</v>
      </c>
      <c r="H6" s="6">
        <v>56</v>
      </c>
      <c r="I6" s="19"/>
      <c r="J6" s="19"/>
      <c r="K6" s="20"/>
      <c r="L6" s="22"/>
    </row>
    <row r="7" spans="2:12">
      <c r="B7" s="6" t="s">
        <v>35</v>
      </c>
      <c r="C7" s="6">
        <v>76</v>
      </c>
      <c r="D7" s="6">
        <v>78</v>
      </c>
      <c r="E7" s="6">
        <v>74</v>
      </c>
      <c r="F7" s="6">
        <v>68</v>
      </c>
      <c r="G7" s="6">
        <v>72</v>
      </c>
      <c r="H7" s="6">
        <v>69</v>
      </c>
      <c r="I7" s="19"/>
      <c r="J7" s="19"/>
      <c r="K7" s="20"/>
      <c r="L7" s="22"/>
    </row>
    <row r="8" spans="2:12">
      <c r="B8" s="6" t="s">
        <v>36</v>
      </c>
      <c r="C8" s="6">
        <v>51</v>
      </c>
      <c r="D8" s="6">
        <v>15</v>
      </c>
      <c r="E8" s="6">
        <v>39</v>
      </c>
      <c r="F8" s="6">
        <v>50</v>
      </c>
      <c r="G8" s="6">
        <v>71</v>
      </c>
      <c r="H8" s="6">
        <v>61</v>
      </c>
      <c r="I8" s="19"/>
      <c r="J8" s="19"/>
      <c r="K8" s="20"/>
      <c r="L8" s="22"/>
    </row>
    <row r="9" spans="2:12">
      <c r="B9" s="6" t="s">
        <v>37</v>
      </c>
      <c r="C9" s="6">
        <v>55</v>
      </c>
      <c r="D9" s="6">
        <v>68</v>
      </c>
      <c r="E9" s="6">
        <v>23</v>
      </c>
      <c r="F9" s="6">
        <v>24</v>
      </c>
      <c r="G9" s="6">
        <v>32</v>
      </c>
      <c r="H9" s="6">
        <v>65</v>
      </c>
      <c r="I9" s="19"/>
      <c r="J9" s="19"/>
      <c r="K9" s="20"/>
      <c r="L9" s="22"/>
    </row>
    <row r="10" spans="2:12">
      <c r="B10" s="6" t="s">
        <v>38</v>
      </c>
      <c r="C10" s="6">
        <v>57</v>
      </c>
      <c r="D10" s="6">
        <v>40</v>
      </c>
      <c r="E10" s="6">
        <v>46</v>
      </c>
      <c r="F10" s="6">
        <v>40</v>
      </c>
      <c r="G10" s="6">
        <v>31</v>
      </c>
      <c r="H10" s="6">
        <v>65</v>
      </c>
      <c r="I10" s="19"/>
      <c r="J10" s="19"/>
      <c r="K10" s="20"/>
      <c r="L10" s="22"/>
    </row>
    <row r="11" spans="2:12">
      <c r="B11" s="6" t="s">
        <v>39</v>
      </c>
      <c r="C11" s="6">
        <v>83</v>
      </c>
      <c r="D11" s="6">
        <v>90</v>
      </c>
      <c r="E11" s="6">
        <v>96</v>
      </c>
      <c r="F11" s="6">
        <v>96</v>
      </c>
      <c r="G11" s="6">
        <v>93</v>
      </c>
      <c r="H11" s="6">
        <v>91</v>
      </c>
      <c r="I11" s="19"/>
      <c r="J11" s="19"/>
      <c r="K11" s="20"/>
      <c r="L11" s="22"/>
    </row>
    <row r="12" spans="2:12">
      <c r="B12" s="6" t="s">
        <v>40</v>
      </c>
      <c r="C12" s="6">
        <v>61</v>
      </c>
      <c r="D12" s="6">
        <v>53</v>
      </c>
      <c r="E12" s="6">
        <v>50</v>
      </c>
      <c r="F12" s="6">
        <v>30</v>
      </c>
      <c r="G12" s="6">
        <v>33</v>
      </c>
      <c r="H12" s="6">
        <v>67</v>
      </c>
      <c r="I12" s="19"/>
      <c r="J12" s="19"/>
      <c r="K12" s="20"/>
      <c r="L12" s="22"/>
    </row>
    <row r="13" spans="2:12">
      <c r="B13" s="6" t="s">
        <v>41</v>
      </c>
      <c r="C13" s="6">
        <v>61</v>
      </c>
      <c r="D13" s="6">
        <v>76</v>
      </c>
      <c r="E13" s="6">
        <v>54</v>
      </c>
      <c r="F13" s="6">
        <v>47</v>
      </c>
      <c r="G13" s="6">
        <v>52</v>
      </c>
      <c r="H13" s="6">
        <v>19</v>
      </c>
      <c r="I13" s="19"/>
      <c r="J13" s="19"/>
      <c r="K13" s="20"/>
      <c r="L13" s="22"/>
    </row>
    <row r="14" spans="2:12">
      <c r="B14" s="6" t="s">
        <v>42</v>
      </c>
      <c r="C14" s="6">
        <v>95</v>
      </c>
      <c r="D14" s="6">
        <v>45</v>
      </c>
      <c r="E14" s="6">
        <v>89</v>
      </c>
      <c r="F14" s="6">
        <v>99</v>
      </c>
      <c r="G14" s="6">
        <v>59</v>
      </c>
      <c r="H14" s="6">
        <v>77</v>
      </c>
      <c r="I14" s="19"/>
      <c r="J14" s="19"/>
      <c r="K14" s="20"/>
      <c r="L14" s="22"/>
    </row>
  </sheetData>
  <mergeCells count="6">
    <mergeCell ref="B3:B4"/>
    <mergeCell ref="C3:D3"/>
    <mergeCell ref="E3:F3"/>
    <mergeCell ref="G3:H3"/>
    <mergeCell ref="I3:J3"/>
    <mergeCell ref="K3:L3"/>
  </mergeCells>
  <phoneticPr fontId="3"/>
  <pageMargins left="0.75" right="0.75" top="1" bottom="1" header="0.51200000000000001" footer="0.51200000000000001"/>
  <pageSetup paperSize="9" orientation="portrait" horizontalDpi="4294967294" verticalDpi="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330B41-C61D-43FC-BE48-60BB079BB021}">
  <sheetPr>
    <tabColor theme="9"/>
  </sheetPr>
  <dimension ref="B6:D7"/>
  <sheetViews>
    <sheetView zoomScale="160" zoomScaleNormal="160" workbookViewId="0">
      <selection activeCell="D9" sqref="D9"/>
    </sheetView>
  </sheetViews>
  <sheetFormatPr defaultColWidth="8.09765625" defaultRowHeight="18"/>
  <cols>
    <col min="1" max="1" width="8.09765625" style="3"/>
    <col min="2" max="2" width="16.796875" style="3" customWidth="1"/>
    <col min="3" max="3" width="8.09765625" style="3"/>
    <col min="4" max="4" width="17.796875" style="3" customWidth="1"/>
    <col min="5" max="16384" width="8.09765625" style="3"/>
  </cols>
  <sheetData>
    <row r="6" spans="2:4">
      <c r="B6" s="25" t="s">
        <v>44</v>
      </c>
      <c r="D6" s="25" t="s">
        <v>45</v>
      </c>
    </row>
    <row r="7" spans="2:4" ht="28.2" customHeight="1">
      <c r="B7" s="26">
        <f ca="1">TODAY()</f>
        <v>45856</v>
      </c>
      <c r="D7" s="27">
        <f ca="1">NOW()</f>
        <v>45856.68913298611</v>
      </c>
    </row>
  </sheetData>
  <phoneticPr fontId="3"/>
  <pageMargins left="0.75" right="0.75" top="1" bottom="1" header="0.51200000000000001" footer="0.51200000000000001"/>
  <pageSetup paperSize="9" orientation="portrait" horizontalDpi="4294967294" verticalDpi="36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140ABB-C5BB-4A12-99A4-0549CDC20CDA}">
  <dimension ref="B6:D7"/>
  <sheetViews>
    <sheetView workbookViewId="0">
      <selection activeCell="I15" sqref="I15"/>
    </sheetView>
  </sheetViews>
  <sheetFormatPr defaultColWidth="8.09765625" defaultRowHeight="18"/>
  <cols>
    <col min="1" max="1" width="8.09765625" style="3"/>
    <col min="2" max="2" width="16.796875" style="3" customWidth="1"/>
    <col min="3" max="3" width="8.09765625" style="3"/>
    <col min="4" max="4" width="17.796875" style="3" customWidth="1"/>
    <col min="5" max="16384" width="8.09765625" style="3"/>
  </cols>
  <sheetData>
    <row r="6" spans="2:4">
      <c r="B6" s="12" t="s">
        <v>44</v>
      </c>
      <c r="D6" s="12" t="s">
        <v>45</v>
      </c>
    </row>
    <row r="7" spans="2:4" ht="28.2" customHeight="1">
      <c r="B7" s="23"/>
      <c r="D7" s="24"/>
    </row>
  </sheetData>
  <phoneticPr fontId="3"/>
  <pageMargins left="0.75" right="0.75" top="1" bottom="1" header="0.51200000000000001" footer="0.51200000000000001"/>
  <pageSetup paperSize="9" orientation="portrait" horizontalDpi="4294967294" verticalDpi="36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09160D-9940-4548-935B-499BC41DD658}">
  <sheetPr>
    <tabColor theme="9"/>
  </sheetPr>
  <dimension ref="B2:G20"/>
  <sheetViews>
    <sheetView workbookViewId="0">
      <selection activeCell="I16" sqref="I16"/>
    </sheetView>
  </sheetViews>
  <sheetFormatPr defaultColWidth="8.09765625" defaultRowHeight="18"/>
  <cols>
    <col min="1" max="1" width="8.09765625" style="3"/>
    <col min="2" max="2" width="13.5" style="7" bestFit="1" customWidth="1"/>
    <col min="3" max="7" width="9.296875" style="3" customWidth="1"/>
    <col min="8" max="16384" width="8.09765625" style="3"/>
  </cols>
  <sheetData>
    <row r="2" spans="2:7" ht="24" customHeight="1">
      <c r="B2" s="1" t="s">
        <v>0</v>
      </c>
      <c r="C2" s="2" t="s">
        <v>1</v>
      </c>
      <c r="D2" s="1" t="s">
        <v>2</v>
      </c>
      <c r="E2" s="1" t="s">
        <v>3</v>
      </c>
      <c r="F2" s="1" t="s">
        <v>4</v>
      </c>
      <c r="G2" s="1" t="s">
        <v>5</v>
      </c>
    </row>
    <row r="3" spans="2:7">
      <c r="B3" s="4" t="s">
        <v>6</v>
      </c>
      <c r="C3" s="4">
        <v>2</v>
      </c>
      <c r="D3" s="5" t="str">
        <f>IF(C3=1,"男","女")</f>
        <v>女</v>
      </c>
      <c r="E3" s="6">
        <v>211</v>
      </c>
      <c r="F3" s="5" t="str">
        <f>IF(E3="","欠席","")</f>
        <v/>
      </c>
      <c r="G3" s="5" t="str">
        <f t="shared" ref="G3:G12" si="0">IF(E3&lt;=100,"再","")</f>
        <v/>
      </c>
    </row>
    <row r="4" spans="2:7">
      <c r="B4" s="4" t="s">
        <v>7</v>
      </c>
      <c r="C4" s="4">
        <v>1</v>
      </c>
      <c r="D4" s="5" t="str">
        <f t="shared" ref="D4:D12" si="1">IF(C4=1,"男","女")</f>
        <v>男</v>
      </c>
      <c r="E4" s="6">
        <v>76</v>
      </c>
      <c r="F4" s="5" t="str">
        <f t="shared" ref="F4:F12" si="2">IF(E4="","欠席","")</f>
        <v/>
      </c>
      <c r="G4" s="5" t="str">
        <f t="shared" si="0"/>
        <v>再</v>
      </c>
    </row>
    <row r="5" spans="2:7">
      <c r="B5" s="4" t="s">
        <v>8</v>
      </c>
      <c r="C5" s="4">
        <v>1</v>
      </c>
      <c r="D5" s="5" t="str">
        <f t="shared" si="1"/>
        <v>男</v>
      </c>
      <c r="E5" s="6">
        <v>187</v>
      </c>
      <c r="F5" s="5" t="str">
        <f t="shared" si="2"/>
        <v/>
      </c>
      <c r="G5" s="5" t="str">
        <f t="shared" si="0"/>
        <v/>
      </c>
    </row>
    <row r="6" spans="2:7">
      <c r="B6" s="4" t="s">
        <v>9</v>
      </c>
      <c r="C6" s="4">
        <v>1</v>
      </c>
      <c r="D6" s="5" t="str">
        <f t="shared" si="1"/>
        <v>男</v>
      </c>
      <c r="E6" s="6"/>
      <c r="F6" s="5" t="str">
        <f t="shared" si="2"/>
        <v>欠席</v>
      </c>
      <c r="G6" s="5" t="str">
        <f t="shared" si="0"/>
        <v>再</v>
      </c>
    </row>
    <row r="7" spans="2:7">
      <c r="B7" s="4" t="s">
        <v>10</v>
      </c>
      <c r="C7" s="4">
        <v>2</v>
      </c>
      <c r="D7" s="5" t="str">
        <f t="shared" si="1"/>
        <v>女</v>
      </c>
      <c r="E7" s="6">
        <v>262</v>
      </c>
      <c r="F7" s="5" t="str">
        <f t="shared" si="2"/>
        <v/>
      </c>
      <c r="G7" s="5" t="str">
        <f t="shared" si="0"/>
        <v/>
      </c>
    </row>
    <row r="8" spans="2:7">
      <c r="B8" s="4" t="s">
        <v>11</v>
      </c>
      <c r="C8" s="4">
        <v>2</v>
      </c>
      <c r="D8" s="5" t="str">
        <f t="shared" si="1"/>
        <v>女</v>
      </c>
      <c r="E8" s="6">
        <v>193</v>
      </c>
      <c r="F8" s="5" t="str">
        <f t="shared" si="2"/>
        <v/>
      </c>
      <c r="G8" s="5" t="str">
        <f t="shared" si="0"/>
        <v/>
      </c>
    </row>
    <row r="9" spans="2:7">
      <c r="B9" s="4" t="s">
        <v>12</v>
      </c>
      <c r="C9" s="4">
        <v>1</v>
      </c>
      <c r="D9" s="5" t="str">
        <f t="shared" si="1"/>
        <v>男</v>
      </c>
      <c r="E9" s="6">
        <v>180</v>
      </c>
      <c r="F9" s="5" t="str">
        <f t="shared" si="2"/>
        <v/>
      </c>
      <c r="G9" s="5" t="str">
        <f t="shared" si="0"/>
        <v/>
      </c>
    </row>
    <row r="10" spans="2:7">
      <c r="B10" s="4" t="s">
        <v>13</v>
      </c>
      <c r="C10" s="4">
        <v>2</v>
      </c>
      <c r="D10" s="5" t="str">
        <f t="shared" si="1"/>
        <v>女</v>
      </c>
      <c r="E10" s="6">
        <v>216</v>
      </c>
      <c r="F10" s="5" t="str">
        <f t="shared" si="2"/>
        <v/>
      </c>
      <c r="G10" s="5" t="str">
        <f t="shared" si="0"/>
        <v/>
      </c>
    </row>
    <row r="11" spans="2:7">
      <c r="B11" s="4" t="s">
        <v>14</v>
      </c>
      <c r="C11" s="4">
        <v>1</v>
      </c>
      <c r="D11" s="5" t="str">
        <f t="shared" si="1"/>
        <v>男</v>
      </c>
      <c r="E11" s="6">
        <v>197</v>
      </c>
      <c r="F11" s="5" t="str">
        <f t="shared" si="2"/>
        <v/>
      </c>
      <c r="G11" s="5" t="str">
        <f t="shared" si="0"/>
        <v/>
      </c>
    </row>
    <row r="12" spans="2:7">
      <c r="B12" s="4" t="s">
        <v>15</v>
      </c>
      <c r="C12" s="4">
        <v>2</v>
      </c>
      <c r="D12" s="5" t="str">
        <f t="shared" si="1"/>
        <v>女</v>
      </c>
      <c r="E12" s="6">
        <v>91</v>
      </c>
      <c r="F12" s="5" t="str">
        <f t="shared" si="2"/>
        <v/>
      </c>
      <c r="G12" s="5" t="str">
        <f t="shared" si="0"/>
        <v>再</v>
      </c>
    </row>
    <row r="14" spans="2:7">
      <c r="F14" s="3" t="str">
        <f t="shared" ref="F14:F20" si="3">IF(E4="","欠席","")</f>
        <v/>
      </c>
    </row>
    <row r="15" spans="2:7">
      <c r="F15" s="3" t="str">
        <f t="shared" si="3"/>
        <v/>
      </c>
    </row>
    <row r="17" spans="6:6">
      <c r="F17" s="3" t="str">
        <f t="shared" si="3"/>
        <v/>
      </c>
    </row>
    <row r="18" spans="6:6">
      <c r="F18" s="3" t="str">
        <f t="shared" si="3"/>
        <v/>
      </c>
    </row>
    <row r="19" spans="6:6">
      <c r="F19" s="3" t="str">
        <f t="shared" si="3"/>
        <v/>
      </c>
    </row>
    <row r="20" spans="6:6">
      <c r="F20" s="3" t="str">
        <f t="shared" si="3"/>
        <v/>
      </c>
    </row>
  </sheetData>
  <phoneticPr fontId="3"/>
  <pageMargins left="0.75" right="0.75" top="1" bottom="1" header="0.51200000000000001" footer="0.51200000000000001"/>
  <pageSetup paperSize="9" orientation="portrait" horizontalDpi="4294967294" verticalDpi="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1B9F07-EFF1-4452-8068-8153DADFC92F}">
  <dimension ref="B2:G20"/>
  <sheetViews>
    <sheetView workbookViewId="0">
      <selection activeCell="N17" sqref="N17"/>
    </sheetView>
  </sheetViews>
  <sheetFormatPr defaultColWidth="8.09765625" defaultRowHeight="18"/>
  <cols>
    <col min="1" max="1" width="8.09765625" style="3"/>
    <col min="2" max="2" width="13.5" style="7" bestFit="1" customWidth="1"/>
    <col min="3" max="7" width="9.296875" style="3" customWidth="1"/>
    <col min="8" max="16384" width="8.09765625" style="3"/>
  </cols>
  <sheetData>
    <row r="2" spans="2:7" ht="24" customHeight="1">
      <c r="B2" s="1" t="s">
        <v>0</v>
      </c>
      <c r="C2" s="2" t="s">
        <v>1</v>
      </c>
      <c r="D2" s="1" t="s">
        <v>2</v>
      </c>
      <c r="E2" s="1" t="s">
        <v>3</v>
      </c>
      <c r="F2" s="1" t="s">
        <v>4</v>
      </c>
      <c r="G2" s="1" t="s">
        <v>5</v>
      </c>
    </row>
    <row r="3" spans="2:7">
      <c r="B3" s="4" t="s">
        <v>6</v>
      </c>
      <c r="C3" s="4">
        <v>2</v>
      </c>
      <c r="D3" s="5"/>
      <c r="E3" s="6">
        <v>211</v>
      </c>
      <c r="F3" s="5"/>
      <c r="G3" s="5"/>
    </row>
    <row r="4" spans="2:7">
      <c r="B4" s="4" t="s">
        <v>7</v>
      </c>
      <c r="C4" s="4">
        <v>1</v>
      </c>
      <c r="D4" s="5"/>
      <c r="E4" s="6">
        <v>76</v>
      </c>
      <c r="F4" s="5"/>
      <c r="G4" s="5"/>
    </row>
    <row r="5" spans="2:7">
      <c r="B5" s="4" t="s">
        <v>8</v>
      </c>
      <c r="C5" s="4">
        <v>1</v>
      </c>
      <c r="D5" s="5"/>
      <c r="E5" s="6">
        <v>187</v>
      </c>
      <c r="F5" s="5"/>
      <c r="G5" s="5"/>
    </row>
    <row r="6" spans="2:7">
      <c r="B6" s="4" t="s">
        <v>9</v>
      </c>
      <c r="C6" s="4">
        <v>1</v>
      </c>
      <c r="D6" s="5"/>
      <c r="E6" s="6"/>
      <c r="F6" s="5"/>
      <c r="G6" s="5"/>
    </row>
    <row r="7" spans="2:7">
      <c r="B7" s="4" t="s">
        <v>10</v>
      </c>
      <c r="C7" s="4">
        <v>2</v>
      </c>
      <c r="D7" s="5"/>
      <c r="E7" s="6">
        <v>262</v>
      </c>
      <c r="F7" s="5"/>
      <c r="G7" s="5"/>
    </row>
    <row r="8" spans="2:7">
      <c r="B8" s="4" t="s">
        <v>11</v>
      </c>
      <c r="C8" s="4">
        <v>2</v>
      </c>
      <c r="D8" s="5"/>
      <c r="E8" s="6">
        <v>193</v>
      </c>
      <c r="F8" s="5"/>
      <c r="G8" s="5"/>
    </row>
    <row r="9" spans="2:7">
      <c r="B9" s="4" t="s">
        <v>12</v>
      </c>
      <c r="C9" s="4">
        <v>1</v>
      </c>
      <c r="D9" s="5"/>
      <c r="E9" s="6">
        <v>180</v>
      </c>
      <c r="F9" s="5"/>
      <c r="G9" s="5"/>
    </row>
    <row r="10" spans="2:7">
      <c r="B10" s="4" t="s">
        <v>13</v>
      </c>
      <c r="C10" s="4">
        <v>2</v>
      </c>
      <c r="D10" s="5"/>
      <c r="E10" s="6">
        <v>216</v>
      </c>
      <c r="F10" s="5"/>
      <c r="G10" s="5"/>
    </row>
    <row r="11" spans="2:7">
      <c r="B11" s="4" t="s">
        <v>14</v>
      </c>
      <c r="C11" s="4">
        <v>1</v>
      </c>
      <c r="D11" s="5"/>
      <c r="E11" s="6">
        <v>197</v>
      </c>
      <c r="F11" s="5"/>
      <c r="G11" s="5"/>
    </row>
    <row r="12" spans="2:7">
      <c r="B12" s="4" t="s">
        <v>15</v>
      </c>
      <c r="C12" s="4">
        <v>2</v>
      </c>
      <c r="D12" s="5"/>
      <c r="E12" s="6">
        <v>91</v>
      </c>
      <c r="F12" s="5"/>
      <c r="G12" s="5"/>
    </row>
    <row r="14" spans="2:7">
      <c r="F14" s="3" t="str">
        <f t="shared" ref="F14:F20" si="0">IF(E4="","欠席","")</f>
        <v/>
      </c>
    </row>
    <row r="15" spans="2:7">
      <c r="F15" s="3" t="str">
        <f t="shared" si="0"/>
        <v/>
      </c>
    </row>
    <row r="17" spans="6:6">
      <c r="F17" s="3" t="str">
        <f t="shared" si="0"/>
        <v/>
      </c>
    </row>
    <row r="18" spans="6:6">
      <c r="F18" s="3" t="str">
        <f t="shared" si="0"/>
        <v/>
      </c>
    </row>
    <row r="19" spans="6:6">
      <c r="F19" s="3" t="str">
        <f t="shared" si="0"/>
        <v/>
      </c>
    </row>
    <row r="20" spans="6:6">
      <c r="F20" s="3" t="str">
        <f t="shared" si="0"/>
        <v/>
      </c>
    </row>
  </sheetData>
  <phoneticPr fontId="3"/>
  <pageMargins left="0.75" right="0.75" top="1" bottom="1" header="0.51200000000000001" footer="0.51200000000000001"/>
  <pageSetup paperSize="9" orientation="portrait" horizontalDpi="4294967294" verticalDpi="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465BEB-AE87-486D-B09A-19AC0E55072D}">
  <sheetPr>
    <tabColor theme="9"/>
  </sheetPr>
  <dimension ref="B2:F12"/>
  <sheetViews>
    <sheetView workbookViewId="0">
      <selection activeCell="E14" sqref="E14"/>
    </sheetView>
  </sheetViews>
  <sheetFormatPr defaultColWidth="8.09765625" defaultRowHeight="18"/>
  <cols>
    <col min="1" max="1" width="8.09765625" style="3"/>
    <col min="2" max="2" width="12.8984375" style="32" customWidth="1"/>
    <col min="3" max="3" width="8.59765625" style="3" bestFit="1" customWidth="1"/>
    <col min="4" max="6" width="10.09765625" style="3" customWidth="1"/>
    <col min="7" max="16384" width="8.09765625" style="3"/>
  </cols>
  <sheetData>
    <row r="2" spans="2:6" ht="36">
      <c r="B2" s="12" t="s">
        <v>46</v>
      </c>
      <c r="C2" s="19" t="s">
        <v>47</v>
      </c>
      <c r="D2" s="34" t="s">
        <v>48</v>
      </c>
      <c r="E2" s="35" t="s">
        <v>49</v>
      </c>
      <c r="F2" s="12" t="s">
        <v>50</v>
      </c>
    </row>
    <row r="3" spans="2:6">
      <c r="B3" s="28" t="s">
        <v>51</v>
      </c>
      <c r="C3" s="8" t="str">
        <f>IF(D3&gt;=300000,"ゴールド",IF(D3&gt;=150000,"シルバー","一般"))</f>
        <v>一般</v>
      </c>
      <c r="D3" s="29">
        <v>49257</v>
      </c>
      <c r="E3" s="30">
        <v>26800</v>
      </c>
      <c r="F3" s="31">
        <f>IF(C3="ゴールド",E3*0.95,IF(C3="シルバー",E3*0.97,E3))</f>
        <v>26800</v>
      </c>
    </row>
    <row r="4" spans="2:6">
      <c r="B4" s="28" t="s">
        <v>52</v>
      </c>
      <c r="C4" s="8" t="str">
        <f>IF(D4&gt;=300000,"ゴールド",IF(D4&gt;=150000,"シルバー","一般"))</f>
        <v>ゴールド</v>
      </c>
      <c r="D4" s="29">
        <v>309098</v>
      </c>
      <c r="E4" s="30">
        <v>83085</v>
      </c>
      <c r="F4" s="31">
        <f t="shared" ref="F4:F12" si="0">IF(C4="ゴールド",E4*0.95,IF(C4="シルバー",E4*0.97,E4))</f>
        <v>78930.75</v>
      </c>
    </row>
    <row r="5" spans="2:6">
      <c r="B5" s="28" t="s">
        <v>53</v>
      </c>
      <c r="C5" s="8" t="str">
        <f>IF(D5&gt;=300000,"ゴールド",IF(D5&gt;=150000,"シルバー","一般"))</f>
        <v>一般</v>
      </c>
      <c r="D5" s="29">
        <v>29629</v>
      </c>
      <c r="E5" s="30">
        <v>93740</v>
      </c>
      <c r="F5" s="31">
        <f>IF(C5="ゴールド",E5*0.95,IF(C5="シルバー",E5*0.97,E5))</f>
        <v>93740</v>
      </c>
    </row>
    <row r="6" spans="2:6">
      <c r="B6" s="28" t="s">
        <v>54</v>
      </c>
      <c r="C6" s="8" t="str">
        <f t="shared" ref="C6:C12" si="1">IF(D6&gt;=300000,"ゴールド",IF(D6&gt;=150000,"シルバー","一般"))</f>
        <v>一般</v>
      </c>
      <c r="D6" s="29">
        <v>35496</v>
      </c>
      <c r="E6" s="30">
        <v>35046</v>
      </c>
      <c r="F6" s="31">
        <f t="shared" si="0"/>
        <v>35046</v>
      </c>
    </row>
    <row r="7" spans="2:6">
      <c r="B7" s="28" t="s">
        <v>55</v>
      </c>
      <c r="C7" s="8" t="str">
        <f t="shared" si="1"/>
        <v>シルバー</v>
      </c>
      <c r="D7" s="29">
        <v>158336</v>
      </c>
      <c r="E7" s="30">
        <v>23000</v>
      </c>
      <c r="F7" s="31">
        <f t="shared" si="0"/>
        <v>22310</v>
      </c>
    </row>
    <row r="8" spans="2:6">
      <c r="B8" s="28" t="s">
        <v>56</v>
      </c>
      <c r="C8" s="8" t="str">
        <f t="shared" si="1"/>
        <v>一般</v>
      </c>
      <c r="D8" s="29">
        <v>61351</v>
      </c>
      <c r="E8" s="30">
        <v>41949</v>
      </c>
      <c r="F8" s="31">
        <f t="shared" si="0"/>
        <v>41949</v>
      </c>
    </row>
    <row r="9" spans="2:6">
      <c r="B9" s="28" t="s">
        <v>57</v>
      </c>
      <c r="C9" s="8" t="str">
        <f t="shared" si="1"/>
        <v>一般</v>
      </c>
      <c r="D9" s="29">
        <v>72414</v>
      </c>
      <c r="E9" s="30">
        <v>96078</v>
      </c>
      <c r="F9" s="31">
        <f t="shared" si="0"/>
        <v>96078</v>
      </c>
    </row>
    <row r="10" spans="2:6">
      <c r="B10" s="28" t="s">
        <v>58</v>
      </c>
      <c r="C10" s="8" t="str">
        <f t="shared" si="1"/>
        <v>シルバー</v>
      </c>
      <c r="D10" s="29">
        <v>230552</v>
      </c>
      <c r="E10" s="30">
        <v>2490</v>
      </c>
      <c r="F10" s="31">
        <f t="shared" si="0"/>
        <v>2415.2999999999997</v>
      </c>
    </row>
    <row r="11" spans="2:6">
      <c r="B11" s="28" t="s">
        <v>59</v>
      </c>
      <c r="C11" s="8" t="str">
        <f t="shared" si="1"/>
        <v>一般</v>
      </c>
      <c r="D11" s="29">
        <v>50646</v>
      </c>
      <c r="E11" s="30">
        <v>80120</v>
      </c>
      <c r="F11" s="31">
        <f t="shared" si="0"/>
        <v>80120</v>
      </c>
    </row>
    <row r="12" spans="2:6">
      <c r="B12" s="28" t="s">
        <v>60</v>
      </c>
      <c r="C12" s="8" t="str">
        <f t="shared" si="1"/>
        <v>シルバー</v>
      </c>
      <c r="D12" s="29">
        <v>195423</v>
      </c>
      <c r="E12" s="30">
        <v>74493</v>
      </c>
      <c r="F12" s="31">
        <f t="shared" si="0"/>
        <v>72258.209999999992</v>
      </c>
    </row>
  </sheetData>
  <phoneticPr fontId="3"/>
  <pageMargins left="0.75" right="0.75" top="1" bottom="1" header="0.51200000000000001" footer="0.51200000000000001"/>
  <headerFooter alignWithMargins="0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3306FE-8742-4F88-8FE9-5BC4B22F7647}">
  <dimension ref="B2:K12"/>
  <sheetViews>
    <sheetView tabSelected="1" workbookViewId="0">
      <selection activeCell="Q11" sqref="Q11"/>
    </sheetView>
  </sheetViews>
  <sheetFormatPr defaultColWidth="8.09765625" defaultRowHeight="18"/>
  <cols>
    <col min="1" max="1" width="8.09765625" style="3"/>
    <col min="2" max="2" width="12.8984375" style="32" customWidth="1"/>
    <col min="3" max="3" width="8.59765625" style="3" bestFit="1" customWidth="1"/>
    <col min="4" max="6" width="10.09765625" style="3" customWidth="1"/>
    <col min="7" max="16384" width="8.09765625" style="3"/>
  </cols>
  <sheetData>
    <row r="2" spans="2:11" ht="36">
      <c r="B2" s="12" t="s">
        <v>46</v>
      </c>
      <c r="C2" s="19" t="s">
        <v>47</v>
      </c>
      <c r="D2" s="34" t="s">
        <v>48</v>
      </c>
      <c r="E2" s="35" t="s">
        <v>49</v>
      </c>
      <c r="F2" s="12" t="s">
        <v>50</v>
      </c>
      <c r="K2" s="33"/>
    </row>
    <row r="3" spans="2:11">
      <c r="B3" s="28" t="s">
        <v>51</v>
      </c>
      <c r="C3" s="8"/>
      <c r="D3" s="29">
        <v>49257</v>
      </c>
      <c r="E3" s="30">
        <v>26800</v>
      </c>
      <c r="F3" s="31"/>
    </row>
    <row r="4" spans="2:11">
      <c r="B4" s="28" t="s">
        <v>52</v>
      </c>
      <c r="C4" s="8"/>
      <c r="D4" s="29">
        <v>309098</v>
      </c>
      <c r="E4" s="30">
        <v>83085</v>
      </c>
      <c r="F4" s="31"/>
    </row>
    <row r="5" spans="2:11">
      <c r="B5" s="28" t="s">
        <v>53</v>
      </c>
      <c r="C5" s="8"/>
      <c r="D5" s="29">
        <v>29629</v>
      </c>
      <c r="E5" s="30">
        <v>93740</v>
      </c>
      <c r="F5" s="31"/>
    </row>
    <row r="6" spans="2:11">
      <c r="B6" s="28" t="s">
        <v>54</v>
      </c>
      <c r="C6" s="8"/>
      <c r="D6" s="29">
        <v>35496</v>
      </c>
      <c r="E6" s="30">
        <v>35046</v>
      </c>
      <c r="F6" s="31"/>
    </row>
    <row r="7" spans="2:11">
      <c r="B7" s="28" t="s">
        <v>55</v>
      </c>
      <c r="C7" s="8"/>
      <c r="D7" s="29">
        <v>158336</v>
      </c>
      <c r="E7" s="30">
        <v>23000</v>
      </c>
      <c r="F7" s="31"/>
    </row>
    <row r="8" spans="2:11">
      <c r="B8" s="28" t="s">
        <v>56</v>
      </c>
      <c r="C8" s="8"/>
      <c r="D8" s="29">
        <v>61351</v>
      </c>
      <c r="E8" s="30">
        <v>41949</v>
      </c>
      <c r="F8" s="31"/>
    </row>
    <row r="9" spans="2:11">
      <c r="B9" s="28" t="s">
        <v>57</v>
      </c>
      <c r="C9" s="8"/>
      <c r="D9" s="29">
        <v>72414</v>
      </c>
      <c r="E9" s="30">
        <v>96078</v>
      </c>
      <c r="F9" s="31"/>
    </row>
    <row r="10" spans="2:11">
      <c r="B10" s="28" t="s">
        <v>58</v>
      </c>
      <c r="C10" s="8"/>
      <c r="D10" s="29">
        <v>230552</v>
      </c>
      <c r="E10" s="30">
        <v>2490</v>
      </c>
      <c r="F10" s="31"/>
    </row>
    <row r="11" spans="2:11">
      <c r="B11" s="28" t="s">
        <v>59</v>
      </c>
      <c r="C11" s="8"/>
      <c r="D11" s="29">
        <v>50646</v>
      </c>
      <c r="E11" s="30">
        <v>80120</v>
      </c>
      <c r="F11" s="31"/>
    </row>
    <row r="12" spans="2:11">
      <c r="B12" s="28" t="s">
        <v>60</v>
      </c>
      <c r="C12" s="8"/>
      <c r="D12" s="29">
        <v>195423</v>
      </c>
      <c r="E12" s="30">
        <v>74493</v>
      </c>
      <c r="F12" s="31"/>
    </row>
  </sheetData>
  <phoneticPr fontId="3"/>
  <pageMargins left="0.75" right="0.75" top="1" bottom="1" header="0.51200000000000001" footer="0.51200000000000001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14</vt:i4>
      </vt:variant>
    </vt:vector>
  </HeadingPairs>
  <TitlesOfParts>
    <vt:vector size="14" baseType="lpstr">
      <vt:lpstr>1★</vt:lpstr>
      <vt:lpstr>1</vt:lpstr>
      <vt:lpstr>2★</vt:lpstr>
      <vt:lpstr>2</vt:lpstr>
      <vt:lpstr>3★</vt:lpstr>
      <vt:lpstr>3</vt:lpstr>
      <vt:lpstr>4★</vt:lpstr>
      <vt:lpstr>4</vt:lpstr>
      <vt:lpstr>5★</vt:lpstr>
      <vt:lpstr>5</vt:lpstr>
      <vt:lpstr>6★</vt:lpstr>
      <vt:lpstr>6</vt:lpstr>
      <vt:lpstr>7★</vt:lpstr>
      <vt:lpstr>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wanko先生</dc:creator>
  <cp:lastModifiedBy>先生 wanko</cp:lastModifiedBy>
  <dcterms:created xsi:type="dcterms:W3CDTF">2015-06-05T18:19:34Z</dcterms:created>
  <dcterms:modified xsi:type="dcterms:W3CDTF">2025-07-18T07:32:35Z</dcterms:modified>
</cp:coreProperties>
</file>