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prin\Desktop\Excelでシンプルなカンバンボード\資料\"/>
    </mc:Choice>
  </mc:AlternateContent>
  <xr:revisionPtr revIDLastSave="0" documentId="13_ncr:1_{9AEC5056-F849-44FA-8DEA-E6650AF59F8F}" xr6:coauthVersionLast="47" xr6:coauthVersionMax="47" xr10:uidLastSave="{00000000-0000-0000-0000-000000000000}"/>
  <bookViews>
    <workbookView xWindow="-108" yWindow="-108" windowWidth="23256" windowHeight="12456" activeTab="1" xr2:uid="{EE4B45CF-3115-40C2-90C6-2667A9693967}"/>
  </bookViews>
  <sheets>
    <sheet name="タスクリスト" sheetId="1" r:id="rId1"/>
    <sheet name="カンバン" sheetId="2" r:id="rId2"/>
  </sheets>
  <definedNames>
    <definedName name="list">タスクリスト!$B$4:$B$11</definedName>
    <definedName name="lookuplist">タスクリスト!$D$4:$D$11</definedName>
    <definedName name="namelist">タスクリスト!$C$4:$C$11</definedName>
    <definedName name="statuslist">タスクリスト!$E$4:$E$11</definedName>
    <definedName name="statustable">タスクリスト!$G$4:$H$7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1" i="2" l="1" a="1"/>
  <c r="P31" i="2" s="1"/>
  <c r="L31" i="2" a="1"/>
  <c r="L31" i="2" s="1"/>
  <c r="H31" i="2" a="1"/>
  <c r="H31" i="2" s="1"/>
  <c r="D31" i="2" a="1"/>
  <c r="D31" i="2" s="1"/>
  <c r="P30" i="2" a="1"/>
  <c r="P30" i="2" s="1"/>
  <c r="L30" i="2" a="1"/>
  <c r="L30" i="2" s="1"/>
  <c r="H30" i="2" a="1"/>
  <c r="H30" i="2" s="1"/>
  <c r="D30" i="2" a="1"/>
  <c r="D30" i="2" s="1"/>
  <c r="P27" i="2" a="1"/>
  <c r="P27" i="2" s="1"/>
  <c r="L27" i="2" a="1"/>
  <c r="L27" i="2" s="1"/>
  <c r="H27" i="2" a="1"/>
  <c r="H27" i="2" s="1"/>
  <c r="D27" i="2" a="1"/>
  <c r="D27" i="2" s="1"/>
  <c r="P26" i="2" a="1"/>
  <c r="P26" i="2" s="1"/>
  <c r="L26" i="2" a="1"/>
  <c r="L26" i="2" s="1"/>
  <c r="H26" i="2" a="1"/>
  <c r="H26" i="2" s="1"/>
  <c r="D26" i="2" a="1"/>
  <c r="D26" i="2" s="1"/>
  <c r="P23" i="2" a="1"/>
  <c r="P23" i="2" s="1"/>
  <c r="L23" i="2" a="1"/>
  <c r="L23" i="2" s="1"/>
  <c r="H23" i="2" a="1"/>
  <c r="H23" i="2" s="1"/>
  <c r="D23" i="2" a="1"/>
  <c r="D23" i="2" s="1"/>
  <c r="P22" i="2" a="1"/>
  <c r="P22" i="2" s="1"/>
  <c r="L22" i="2" a="1"/>
  <c r="L22" i="2" s="1"/>
  <c r="H22" i="2" a="1"/>
  <c r="H22" i="2" s="1"/>
  <c r="D22" i="2" a="1"/>
  <c r="D22" i="2" s="1"/>
  <c r="P19" i="2" a="1"/>
  <c r="P19" i="2" s="1"/>
  <c r="L19" i="2" a="1"/>
  <c r="L19" i="2" s="1"/>
  <c r="H19" i="2" a="1"/>
  <c r="H19" i="2" s="1"/>
  <c r="D19" i="2" a="1"/>
  <c r="D19" i="2" s="1"/>
  <c r="P18" i="2" a="1"/>
  <c r="P18" i="2" s="1"/>
  <c r="L18" i="2" a="1"/>
  <c r="L18" i="2" s="1"/>
  <c r="H18" i="2" a="1"/>
  <c r="H18" i="2" s="1"/>
  <c r="D18" i="2" a="1"/>
  <c r="D18" i="2" s="1"/>
  <c r="P15" i="2" a="1"/>
  <c r="P15" i="2" s="1"/>
  <c r="L15" i="2" a="1"/>
  <c r="L15" i="2" s="1"/>
  <c r="H15" i="2" a="1"/>
  <c r="H15" i="2" s="1"/>
  <c r="D15" i="2" a="1"/>
  <c r="D15" i="2" s="1"/>
  <c r="P14" i="2" a="1"/>
  <c r="P14" i="2" s="1"/>
  <c r="L14" i="2" a="1"/>
  <c r="L14" i="2" s="1"/>
  <c r="H14" i="2" a="1"/>
  <c r="H14" i="2" s="1"/>
  <c r="D14" i="2" a="1"/>
  <c r="D14" i="2" s="1"/>
  <c r="P11" i="2" a="1"/>
  <c r="P11" i="2" s="1"/>
  <c r="L11" i="2" a="1"/>
  <c r="L11" i="2" s="1"/>
  <c r="H11" i="2" a="1"/>
  <c r="H11" i="2" s="1"/>
  <c r="D11" i="2" a="1"/>
  <c r="D11" i="2" s="1"/>
  <c r="P10" i="2" a="1"/>
  <c r="P10" i="2" s="1"/>
  <c r="L10" i="2" a="1"/>
  <c r="L10" i="2" s="1"/>
  <c r="H10" i="2" a="1"/>
  <c r="H10" i="2" s="1"/>
  <c r="D10" i="2" a="1"/>
  <c r="D10" i="2" s="1"/>
  <c r="D7" i="2" a="1"/>
  <c r="D7" i="2" s="1"/>
  <c r="P7" i="2" a="1"/>
  <c r="P7" i="2" s="1"/>
  <c r="P6" i="2" a="1"/>
  <c r="P6" i="2" s="1"/>
  <c r="L7" i="2" a="1"/>
  <c r="L7" i="2" s="1"/>
  <c r="L6" i="2" a="1"/>
  <c r="L6" i="2" s="1"/>
  <c r="H7" i="2" a="1"/>
  <c r="H7" i="2" s="1"/>
  <c r="H6" i="2" a="1"/>
  <c r="H6" i="2" s="1"/>
  <c r="D6" i="2" a="1"/>
  <c r="D6" i="2" s="1"/>
  <c r="P3" i="2"/>
  <c r="L3" i="2"/>
  <c r="H3" i="2"/>
  <c r="D3" i="2"/>
  <c r="E4" i="1"/>
  <c r="E5" i="1"/>
  <c r="E6" i="1"/>
  <c r="E7" i="1"/>
  <c r="E8" i="1"/>
  <c r="E9" i="1"/>
  <c r="E10" i="1"/>
  <c r="E1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<sst xmlns="http://schemas.openxmlformats.org/spreadsheetml/2006/main" count="36" uniqueCount="27">
  <si>
    <t>タスク</t>
    <phoneticPr fontId="1"/>
  </si>
  <si>
    <t>担当者</t>
    <rPh sb="0" eb="3">
      <t>タントウシャ</t>
    </rPh>
    <phoneticPr fontId="1"/>
  </si>
  <si>
    <t>検索キー</t>
    <rPh sb="0" eb="2">
      <t>ケンサク</t>
    </rPh>
    <phoneticPr fontId="1"/>
  </si>
  <si>
    <t>値</t>
    <rPh sb="0" eb="1">
      <t>アタイ</t>
    </rPh>
    <phoneticPr fontId="1"/>
  </si>
  <si>
    <t>進捗状況</t>
    <rPh sb="0" eb="4">
      <t>シンチョクジョウキョウ</t>
    </rPh>
    <phoneticPr fontId="1"/>
  </si>
  <si>
    <t>　</t>
    <phoneticPr fontId="1"/>
  </si>
  <si>
    <t>受注・計画</t>
    <phoneticPr fontId="1"/>
  </si>
  <si>
    <t>材料準備</t>
    <phoneticPr fontId="1"/>
  </si>
  <si>
    <t>加工中</t>
    <phoneticPr fontId="1"/>
  </si>
  <si>
    <t>検査待ち</t>
    <phoneticPr fontId="1"/>
  </si>
  <si>
    <t>検査中</t>
    <phoneticPr fontId="1"/>
  </si>
  <si>
    <t>完成</t>
    <phoneticPr fontId="1"/>
  </si>
  <si>
    <t>出荷待ち</t>
    <rPh sb="0" eb="2">
      <t>シュッカ</t>
    </rPh>
    <rPh sb="2" eb="3">
      <t>マ</t>
    </rPh>
    <phoneticPr fontId="1"/>
  </si>
  <si>
    <t>出荷済み</t>
    <rPh sb="0" eb="3">
      <t>シュッカズ</t>
    </rPh>
    <phoneticPr fontId="1"/>
  </si>
  <si>
    <t>小林</t>
    <rPh sb="0" eb="2">
      <t>コバヤシ</t>
    </rPh>
    <phoneticPr fontId="1"/>
  </si>
  <si>
    <t>加賀</t>
    <rPh sb="0" eb="2">
      <t>カガ</t>
    </rPh>
    <phoneticPr fontId="1"/>
  </si>
  <si>
    <t>宮脇</t>
    <rPh sb="0" eb="2">
      <t>ミヤワキ</t>
    </rPh>
    <phoneticPr fontId="1"/>
  </si>
  <si>
    <t>坂田</t>
    <rPh sb="0" eb="2">
      <t>サカタ</t>
    </rPh>
    <phoneticPr fontId="1"/>
  </si>
  <si>
    <t>今井</t>
    <rPh sb="0" eb="2">
      <t>イマイ</t>
    </rPh>
    <phoneticPr fontId="1"/>
  </si>
  <si>
    <t>加護</t>
    <rPh sb="0" eb="2">
      <t>カゴ</t>
    </rPh>
    <phoneticPr fontId="1"/>
  </si>
  <si>
    <t>島田</t>
    <rPh sb="0" eb="2">
      <t>シマダ</t>
    </rPh>
    <phoneticPr fontId="1"/>
  </si>
  <si>
    <t>板野</t>
    <rPh sb="0" eb="1">
      <t>イタ</t>
    </rPh>
    <rPh sb="1" eb="2">
      <t>ノ</t>
    </rPh>
    <phoneticPr fontId="1"/>
  </si>
  <si>
    <t>未着手</t>
    <rPh sb="0" eb="3">
      <t>ミチャクシュ</t>
    </rPh>
    <phoneticPr fontId="1"/>
  </si>
  <si>
    <t>進行中</t>
    <rPh sb="0" eb="3">
      <t>シンコウチュウ</t>
    </rPh>
    <phoneticPr fontId="1"/>
  </si>
  <si>
    <t>確認中</t>
    <rPh sb="0" eb="3">
      <t>カクニンチュウ</t>
    </rPh>
    <phoneticPr fontId="1"/>
  </si>
  <si>
    <t>完了</t>
    <rPh sb="0" eb="2">
      <t>カンリョウ</t>
    </rPh>
    <phoneticPr fontId="1"/>
  </si>
  <si>
    <t>進捗管理表</t>
    <rPh sb="0" eb="2">
      <t>シンチョク</t>
    </rPh>
    <rPh sb="2" eb="4">
      <t>カンリ</t>
    </rPh>
    <rPh sb="4" eb="5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</si>
</sst>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0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/>
      <bottom style="thin">
        <color theme="7" tint="0.79998168889431442"/>
      </bottom>
      <diagonal/>
    </border>
    <border>
      <left style="thin">
        <color rgb="FFFFCCFF"/>
      </left>
      <right style="thin">
        <color rgb="FFFFCCFF"/>
      </right>
      <top style="thin">
        <color rgb="FFFFCCFF"/>
      </top>
      <bottom/>
      <diagonal/>
    </border>
    <border>
      <left style="thin">
        <color rgb="FFFFCCFF"/>
      </left>
      <right style="thin">
        <color rgb="FFFFCCFF"/>
      </right>
      <top/>
      <bottom style="thin">
        <color rgb="FFFFCCFF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/>
      <diagonal/>
    </border>
    <border>
      <left style="thin">
        <color rgb="FF00B050"/>
      </left>
      <right style="thin">
        <color rgb="FF00B050"/>
      </right>
      <top/>
      <bottom style="thin">
        <color rgb="FF00B05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2" fillId="9" borderId="4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/>
    </xf>
    <xf numFmtId="0" fontId="2" fillId="9" borderId="6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2" fillId="9" borderId="8" xfId="0" applyFont="1" applyFill="1" applyBorder="1" applyAlignment="1">
      <alignment horizontal="center" vertical="center"/>
    </xf>
    <xf numFmtId="0" fontId="2" fillId="9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left" vertical="center"/>
    </xf>
    <xf numFmtId="0" fontId="2" fillId="4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left" vertical="center"/>
    </xf>
    <xf numFmtId="0" fontId="2" fillId="7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1">
    <dxf>
      <fill>
        <patternFill>
          <bgColor theme="0" tint="-4.9989318521683403E-2"/>
        </patternFill>
      </fill>
      <border>
        <left style="thin">
          <color theme="0" tint="-4.9989318521683403E-2"/>
        </left>
        <right style="thin">
          <color theme="0" tint="-4.9989318521683403E-2"/>
        </right>
        <top style="thin">
          <color theme="0" tint="-4.9989318521683403E-2"/>
        </top>
        <bottom style="thin">
          <color theme="0" tint="-4.9989318521683403E-2"/>
        </bottom>
      </border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982EB-880B-42CE-993C-C00A86A9F0D9}">
  <dimension ref="B1:H11"/>
  <sheetViews>
    <sheetView workbookViewId="0">
      <selection activeCell="D7" sqref="D7"/>
    </sheetView>
  </sheetViews>
  <sheetFormatPr defaultColWidth="2.6328125" defaultRowHeight="25.05" customHeight="1" x14ac:dyDescent="0.5"/>
  <cols>
    <col min="1" max="1" width="6.6328125" style="1" customWidth="1"/>
    <col min="2" max="4" width="20.6328125" style="1" customWidth="1"/>
    <col min="5" max="5" width="20.6328125" style="1" hidden="1" customWidth="1"/>
    <col min="6" max="6" width="0" style="1" hidden="1" customWidth="1"/>
    <col min="7" max="8" width="20.6328125" style="1" hidden="1" customWidth="1"/>
    <col min="9" max="16384" width="2.6328125" style="1"/>
  </cols>
  <sheetData>
    <row r="1" spans="2:8" s="2" customFormat="1" ht="30" customHeight="1" x14ac:dyDescent="0.5"/>
    <row r="3" spans="2:8" ht="25.05" customHeight="1" x14ac:dyDescent="0.5">
      <c r="B3" s="4" t="s">
        <v>0</v>
      </c>
      <c r="C3" s="4" t="s">
        <v>1</v>
      </c>
      <c r="D3" s="4" t="s">
        <v>4</v>
      </c>
      <c r="E3" s="4" t="s">
        <v>2</v>
      </c>
      <c r="F3" s="1" t="s">
        <v>5</v>
      </c>
      <c r="G3" s="4" t="s">
        <v>4</v>
      </c>
      <c r="H3" s="4" t="s">
        <v>3</v>
      </c>
    </row>
    <row r="4" spans="2:8" ht="25.05" customHeight="1" x14ac:dyDescent="0.5">
      <c r="B4" s="3" t="s">
        <v>6</v>
      </c>
      <c r="C4" s="3" t="s">
        <v>14</v>
      </c>
      <c r="D4" s="3" t="s">
        <v>23</v>
      </c>
      <c r="E4" s="3">
        <f>VLOOKUP(D4,statustable,2,FALSE)+COUNTIF($D$4:D4,D4)</f>
        <v>201</v>
      </c>
      <c r="G4" s="3" t="s">
        <v>22</v>
      </c>
      <c r="H4" s="3">
        <v>100</v>
      </c>
    </row>
    <row r="5" spans="2:8" ht="25.05" customHeight="1" x14ac:dyDescent="0.5">
      <c r="B5" s="3" t="s">
        <v>7</v>
      </c>
      <c r="C5" s="3" t="s">
        <v>15</v>
      </c>
      <c r="D5" s="3" t="s">
        <v>22</v>
      </c>
      <c r="E5" s="3">
        <f>VLOOKUP(D5,statustable,2,FALSE)+COUNTIF($D$4:D5,D5)</f>
        <v>101</v>
      </c>
      <c r="G5" s="3" t="s">
        <v>23</v>
      </c>
      <c r="H5" s="3">
        <v>200</v>
      </c>
    </row>
    <row r="6" spans="2:8" ht="25.05" customHeight="1" x14ac:dyDescent="0.5">
      <c r="B6" s="3" t="s">
        <v>8</v>
      </c>
      <c r="C6" s="3" t="s">
        <v>16</v>
      </c>
      <c r="D6" s="3" t="s">
        <v>23</v>
      </c>
      <c r="E6" s="3">
        <f>VLOOKUP(D6,statustable,2,FALSE)+COUNTIF($D$4:D6,D6)</f>
        <v>202</v>
      </c>
      <c r="G6" s="3" t="s">
        <v>24</v>
      </c>
      <c r="H6" s="3">
        <v>300</v>
      </c>
    </row>
    <row r="7" spans="2:8" ht="25.05" customHeight="1" x14ac:dyDescent="0.5">
      <c r="B7" s="3" t="s">
        <v>9</v>
      </c>
      <c r="C7" s="3" t="s">
        <v>17</v>
      </c>
      <c r="D7" s="3" t="s">
        <v>22</v>
      </c>
      <c r="E7" s="3">
        <f>VLOOKUP(D7,statustable,2,FALSE)+COUNTIF($D$4:D7,D7)</f>
        <v>102</v>
      </c>
      <c r="G7" s="3" t="s">
        <v>25</v>
      </c>
      <c r="H7" s="3">
        <v>400</v>
      </c>
    </row>
    <row r="8" spans="2:8" ht="25.05" customHeight="1" x14ac:dyDescent="0.5">
      <c r="B8" s="3" t="s">
        <v>10</v>
      </c>
      <c r="C8" s="3" t="s">
        <v>18</v>
      </c>
      <c r="D8" s="3" t="s">
        <v>25</v>
      </c>
      <c r="E8" s="3">
        <f>VLOOKUP(D8,statustable,2,FALSE)+COUNTIF($D$4:D8,D8)</f>
        <v>401</v>
      </c>
    </row>
    <row r="9" spans="2:8" ht="25.05" customHeight="1" x14ac:dyDescent="0.5">
      <c r="B9" s="3" t="s">
        <v>11</v>
      </c>
      <c r="C9" s="3" t="s">
        <v>19</v>
      </c>
      <c r="D9" s="3" t="s">
        <v>25</v>
      </c>
      <c r="E9" s="3">
        <f>VLOOKUP(D9,statustable,2,FALSE)+COUNTIF($D$4:D9,D9)</f>
        <v>402</v>
      </c>
    </row>
    <row r="10" spans="2:8" ht="25.05" customHeight="1" x14ac:dyDescent="0.5">
      <c r="B10" s="3" t="s">
        <v>12</v>
      </c>
      <c r="C10" s="3" t="s">
        <v>20</v>
      </c>
      <c r="D10" s="3" t="s">
        <v>24</v>
      </c>
      <c r="E10" s="3">
        <f>VLOOKUP(D10,statustable,2,FALSE)+COUNTIF($D$4:D10,D10)</f>
        <v>301</v>
      </c>
    </row>
    <row r="11" spans="2:8" ht="25.05" customHeight="1" x14ac:dyDescent="0.5">
      <c r="B11" s="3" t="s">
        <v>13</v>
      </c>
      <c r="C11" s="3" t="s">
        <v>21</v>
      </c>
      <c r="D11" s="3" t="s">
        <v>23</v>
      </c>
      <c r="E11" s="3">
        <f>VLOOKUP(D11,statustable,2,FALSE)+COUNTIF($D$4:D11,D11)</f>
        <v>203</v>
      </c>
    </row>
  </sheetData>
  <phoneticPr fontId="1"/>
  <dataValidations count="1">
    <dataValidation type="list" allowBlank="1" showInputMessage="1" showErrorMessage="1" sqref="D4:D11" xr:uid="{59045EAB-CE10-4705-84E9-282A3D670775}">
      <formula1>$G$4:$G$7</formula1>
    </dataValidation>
  </dataValidation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92468-5C57-41A7-8BC5-5A77E981E022}">
  <dimension ref="B1:Q32"/>
  <sheetViews>
    <sheetView showGridLines="0" tabSelected="1" workbookViewId="0">
      <selection activeCell="Y10" sqref="Y10"/>
    </sheetView>
  </sheetViews>
  <sheetFormatPr defaultColWidth="2.6328125" defaultRowHeight="25.05" customHeight="1" x14ac:dyDescent="0.5"/>
  <cols>
    <col min="1" max="1" width="6.6328125" style="14" customWidth="1"/>
    <col min="2" max="2" width="6.6328125" style="14" hidden="1" customWidth="1"/>
    <col min="3" max="3" width="2.6328125" style="14"/>
    <col min="4" max="4" width="20.6328125" style="15" customWidth="1"/>
    <col min="5" max="7" width="2.6328125" style="14"/>
    <col min="8" max="8" width="20.6328125" style="15" customWidth="1"/>
    <col min="9" max="11" width="2.6328125" style="14"/>
    <col min="12" max="12" width="20.6328125" style="15" customWidth="1"/>
    <col min="13" max="15" width="2.6328125" style="14"/>
    <col min="16" max="16" width="20.6328125" style="15" customWidth="1"/>
    <col min="17" max="16384" width="2.6328125" style="14"/>
  </cols>
  <sheetData>
    <row r="1" spans="2:17" s="2" customFormat="1" ht="30" customHeight="1" x14ac:dyDescent="0.5">
      <c r="C1" s="2" t="s">
        <v>26</v>
      </c>
      <c r="D1" s="5"/>
      <c r="H1" s="5"/>
      <c r="L1" s="5"/>
      <c r="P1" s="5"/>
    </row>
    <row r="2" spans="2:17" ht="13.8" customHeight="1" x14ac:dyDescent="0.5"/>
    <row r="3" spans="2:17" ht="25.05" customHeight="1" x14ac:dyDescent="0.5">
      <c r="D3" s="25" t="str">
        <f>INDEX(statustable,1,1)</f>
        <v>未着手</v>
      </c>
      <c r="H3" s="24" t="str">
        <f>INDEX(statustable,2,1)</f>
        <v>進行中</v>
      </c>
      <c r="L3" s="24" t="str">
        <f>INDEX(statustable,3,1)</f>
        <v>確認中</v>
      </c>
      <c r="P3" s="24" t="str">
        <f>INDEX(statustable,4,1)</f>
        <v>完了</v>
      </c>
    </row>
    <row r="4" spans="2:17" ht="25.05" customHeight="1" x14ac:dyDescent="0.5">
      <c r="C4" s="16"/>
      <c r="D4" s="16"/>
      <c r="E4" s="16"/>
      <c r="G4" s="17"/>
      <c r="H4" s="18"/>
      <c r="I4" s="17"/>
      <c r="K4" s="19"/>
      <c r="L4" s="20"/>
      <c r="M4" s="19"/>
      <c r="O4" s="21"/>
      <c r="P4" s="22"/>
      <c r="Q4" s="21"/>
    </row>
    <row r="5" spans="2:17" ht="25.05" customHeight="1" x14ac:dyDescent="0.5">
      <c r="C5" s="23"/>
      <c r="D5" s="23"/>
      <c r="E5" s="23"/>
      <c r="G5" s="23"/>
      <c r="H5" s="23"/>
      <c r="I5" s="23"/>
      <c r="K5" s="23"/>
      <c r="L5" s="23"/>
      <c r="M5" s="23"/>
      <c r="O5" s="23"/>
      <c r="P5" s="23"/>
      <c r="Q5" s="23"/>
    </row>
    <row r="6" spans="2:17" ht="25.05" customHeight="1" x14ac:dyDescent="0.5">
      <c r="B6" s="14">
        <v>1</v>
      </c>
      <c r="C6" s="23"/>
      <c r="D6" s="6" t="str" cm="1">
        <f t="array" ref="D6">IFERROR(INDEX(_xlfn._xlws.FILTER(list,lookuplist=D$3),$B6),"")</f>
        <v>材料準備</v>
      </c>
      <c r="E6" s="23"/>
      <c r="G6" s="23"/>
      <c r="H6" s="8" t="str" cm="1">
        <f t="array" ref="H6">IFERROR(INDEX(_xlfn._xlws.FILTER(list,lookuplist=H$3),$B6),"")</f>
        <v>受注・計画</v>
      </c>
      <c r="I6" s="23"/>
      <c r="K6" s="23"/>
      <c r="L6" s="10" t="str" cm="1">
        <f t="array" ref="L6">IFERROR(INDEX(_xlfn._xlws.FILTER(list,lookuplist=L$3),$B6),"")</f>
        <v>出荷待ち</v>
      </c>
      <c r="M6" s="23"/>
      <c r="O6" s="23"/>
      <c r="P6" s="12" t="str" cm="1">
        <f t="array" ref="P6">IFERROR(INDEX(_xlfn._xlws.FILTER(list,lookuplist=P$3),$B6),"")</f>
        <v>検査中</v>
      </c>
      <c r="Q6" s="23"/>
    </row>
    <row r="7" spans="2:17" ht="25.05" customHeight="1" x14ac:dyDescent="0.5">
      <c r="B7" s="14">
        <v>1</v>
      </c>
      <c r="C7" s="23"/>
      <c r="D7" s="7" t="str" cm="1">
        <f t="array" ref="D7">IFERROR(INDEX(_xlfn._xlws.FILTER(namelist,lookuplist=D$3),$B6),"")</f>
        <v>加賀</v>
      </c>
      <c r="E7" s="23"/>
      <c r="G7" s="23"/>
      <c r="H7" s="9" t="str" cm="1">
        <f t="array" ref="H7">IFERROR(INDEX(_xlfn._xlws.FILTER(namelist,lookuplist=H$3),$B6),"")</f>
        <v>小林</v>
      </c>
      <c r="I7" s="23"/>
      <c r="K7" s="23"/>
      <c r="L7" s="11" t="str" cm="1">
        <f t="array" ref="L7">IFERROR(INDEX(_xlfn._xlws.FILTER(namelist,lookuplist=L$3),$B6),"")</f>
        <v>島田</v>
      </c>
      <c r="M7" s="23"/>
      <c r="O7" s="23"/>
      <c r="P7" s="13" t="str" cm="1">
        <f t="array" ref="P7">IFERROR(INDEX(_xlfn._xlws.FILTER(namelist,lookuplist=P$3),$B6),"")</f>
        <v>今井</v>
      </c>
      <c r="Q7" s="23"/>
    </row>
    <row r="8" spans="2:17" ht="25.05" customHeight="1" x14ac:dyDescent="0.5">
      <c r="C8" s="23"/>
      <c r="D8" s="23"/>
      <c r="E8" s="23"/>
      <c r="G8" s="23"/>
      <c r="H8" s="23"/>
      <c r="I8" s="23"/>
      <c r="K8" s="23"/>
      <c r="L8" s="23"/>
      <c r="M8" s="23"/>
      <c r="O8" s="23"/>
      <c r="P8" s="23"/>
      <c r="Q8" s="23"/>
    </row>
    <row r="9" spans="2:17" ht="25.05" customHeight="1" x14ac:dyDescent="0.5">
      <c r="C9" s="23"/>
      <c r="D9" s="23"/>
      <c r="E9" s="23"/>
      <c r="G9" s="23"/>
      <c r="H9" s="23"/>
      <c r="I9" s="23"/>
      <c r="K9" s="23"/>
      <c r="L9" s="23"/>
      <c r="M9" s="23"/>
      <c r="O9" s="23"/>
      <c r="P9" s="23"/>
      <c r="Q9" s="23"/>
    </row>
    <row r="10" spans="2:17" ht="25.05" customHeight="1" x14ac:dyDescent="0.5">
      <c r="B10" s="14">
        <v>2</v>
      </c>
      <c r="C10" s="23"/>
      <c r="D10" s="6" t="str" cm="1">
        <f t="array" ref="D10">IFERROR(INDEX(_xlfn._xlws.FILTER(list,lookuplist=D$3),$B10),"")</f>
        <v>検査待ち</v>
      </c>
      <c r="E10" s="23"/>
      <c r="G10" s="23"/>
      <c r="H10" s="8" t="str" cm="1">
        <f t="array" ref="H10">IFERROR(INDEX(_xlfn._xlws.FILTER(list,lookuplist=H$3),$B10),"")</f>
        <v>加工中</v>
      </c>
      <c r="I10" s="23"/>
      <c r="K10" s="23"/>
      <c r="L10" s="10" t="str" cm="1">
        <f t="array" ref="L10">IFERROR(INDEX(_xlfn._xlws.FILTER(list,lookuplist=L$3),$B10),"")</f>
        <v/>
      </c>
      <c r="M10" s="23"/>
      <c r="O10" s="23"/>
      <c r="P10" s="12" t="str" cm="1">
        <f t="array" ref="P10">IFERROR(INDEX(_xlfn._xlws.FILTER(list,lookuplist=P$3),$B10),"")</f>
        <v>完成</v>
      </c>
      <c r="Q10" s="23"/>
    </row>
    <row r="11" spans="2:17" ht="25.05" customHeight="1" x14ac:dyDescent="0.5">
      <c r="B11" s="14">
        <v>2</v>
      </c>
      <c r="C11" s="23"/>
      <c r="D11" s="7" t="str" cm="1">
        <f t="array" ref="D11">IFERROR(INDEX(_xlfn._xlws.FILTER(namelist,lookuplist=D$3),$B10),"")</f>
        <v>坂田</v>
      </c>
      <c r="E11" s="23"/>
      <c r="G11" s="23"/>
      <c r="H11" s="9" t="str" cm="1">
        <f t="array" ref="H11">IFERROR(INDEX(_xlfn._xlws.FILTER(namelist,lookuplist=H$3),$B10),"")</f>
        <v>宮脇</v>
      </c>
      <c r="I11" s="23"/>
      <c r="K11" s="23"/>
      <c r="L11" s="11" t="str" cm="1">
        <f t="array" ref="L11">IFERROR(INDEX(_xlfn._xlws.FILTER(namelist,lookuplist=L$3),$B10),"")</f>
        <v/>
      </c>
      <c r="M11" s="23"/>
      <c r="O11" s="23"/>
      <c r="P11" s="13" t="str" cm="1">
        <f t="array" ref="P11">IFERROR(INDEX(_xlfn._xlws.FILTER(namelist,lookuplist=P$3),$B10),"")</f>
        <v>加護</v>
      </c>
      <c r="Q11" s="23"/>
    </row>
    <row r="12" spans="2:17" ht="25.05" customHeight="1" x14ac:dyDescent="0.5">
      <c r="C12" s="23"/>
      <c r="D12" s="23"/>
      <c r="E12" s="23"/>
      <c r="G12" s="23"/>
      <c r="H12" s="23"/>
      <c r="I12" s="23"/>
      <c r="K12" s="23"/>
      <c r="L12" s="23"/>
      <c r="M12" s="23"/>
      <c r="O12" s="23"/>
      <c r="P12" s="23"/>
      <c r="Q12" s="23"/>
    </row>
    <row r="13" spans="2:17" ht="25.05" customHeight="1" x14ac:dyDescent="0.5">
      <c r="C13" s="23"/>
      <c r="D13" s="23"/>
      <c r="E13" s="23"/>
      <c r="G13" s="23"/>
      <c r="H13" s="23"/>
      <c r="I13" s="23"/>
      <c r="K13" s="23"/>
      <c r="L13" s="23"/>
      <c r="M13" s="23"/>
      <c r="O13" s="23"/>
      <c r="P13" s="23"/>
      <c r="Q13" s="23"/>
    </row>
    <row r="14" spans="2:17" ht="25.05" customHeight="1" x14ac:dyDescent="0.5">
      <c r="B14" s="14">
        <v>3</v>
      </c>
      <c r="C14" s="23"/>
      <c r="D14" s="6" t="str" cm="1">
        <f t="array" ref="D14">IFERROR(INDEX(_xlfn._xlws.FILTER(list,lookuplist=D$3),$B14),"")</f>
        <v/>
      </c>
      <c r="E14" s="23"/>
      <c r="G14" s="23"/>
      <c r="H14" s="8" t="str" cm="1">
        <f t="array" ref="H14">IFERROR(INDEX(_xlfn._xlws.FILTER(list,lookuplist=H$3),$B14),"")</f>
        <v>出荷済み</v>
      </c>
      <c r="I14" s="23"/>
      <c r="K14" s="23"/>
      <c r="L14" s="10" t="str" cm="1">
        <f t="array" ref="L14">IFERROR(INDEX(_xlfn._xlws.FILTER(list,lookuplist=L$3),$B14),"")</f>
        <v/>
      </c>
      <c r="M14" s="23"/>
      <c r="O14" s="23"/>
      <c r="P14" s="12" t="str" cm="1">
        <f t="array" ref="P14">IFERROR(INDEX(_xlfn._xlws.FILTER(list,lookuplist=P$3),$B14),"")</f>
        <v/>
      </c>
      <c r="Q14" s="23"/>
    </row>
    <row r="15" spans="2:17" ht="25.05" customHeight="1" x14ac:dyDescent="0.5">
      <c r="B15" s="14">
        <v>3</v>
      </c>
      <c r="C15" s="23"/>
      <c r="D15" s="7" t="str" cm="1">
        <f t="array" ref="D15">IFERROR(INDEX(_xlfn._xlws.FILTER(namelist,lookuplist=D$3),$B14),"")</f>
        <v/>
      </c>
      <c r="E15" s="23"/>
      <c r="G15" s="23"/>
      <c r="H15" s="9" t="str" cm="1">
        <f t="array" ref="H15">IFERROR(INDEX(_xlfn._xlws.FILTER(namelist,lookuplist=H$3),$B14),"")</f>
        <v>板野</v>
      </c>
      <c r="I15" s="23"/>
      <c r="K15" s="23"/>
      <c r="L15" s="11" t="str" cm="1">
        <f t="array" ref="L15">IFERROR(INDEX(_xlfn._xlws.FILTER(namelist,lookuplist=L$3),$B14),"")</f>
        <v/>
      </c>
      <c r="M15" s="23"/>
      <c r="O15" s="23"/>
      <c r="P15" s="13" t="str" cm="1">
        <f t="array" ref="P15">IFERROR(INDEX(_xlfn._xlws.FILTER(namelist,lookuplist=P$3),$B14),"")</f>
        <v/>
      </c>
      <c r="Q15" s="23"/>
    </row>
    <row r="16" spans="2:17" ht="25.05" customHeight="1" x14ac:dyDescent="0.5">
      <c r="C16" s="23"/>
      <c r="D16" s="23"/>
      <c r="E16" s="23"/>
      <c r="G16" s="23"/>
      <c r="H16" s="23"/>
      <c r="I16" s="23"/>
      <c r="K16" s="23"/>
      <c r="L16" s="23"/>
      <c r="M16" s="23"/>
      <c r="O16" s="23"/>
      <c r="P16" s="23"/>
      <c r="Q16" s="23"/>
    </row>
    <row r="17" spans="2:17" ht="25.05" customHeight="1" x14ac:dyDescent="0.5">
      <c r="C17" s="23"/>
      <c r="D17" s="23"/>
      <c r="E17" s="23"/>
      <c r="G17" s="23"/>
      <c r="H17" s="23"/>
      <c r="I17" s="23"/>
      <c r="K17" s="23"/>
      <c r="L17" s="23"/>
      <c r="M17" s="23"/>
      <c r="O17" s="23"/>
      <c r="P17" s="23"/>
      <c r="Q17" s="23"/>
    </row>
    <row r="18" spans="2:17" ht="25.05" customHeight="1" x14ac:dyDescent="0.5">
      <c r="B18" s="14">
        <v>4</v>
      </c>
      <c r="C18" s="23"/>
      <c r="D18" s="6" t="str" cm="1">
        <f t="array" ref="D18">IFERROR(INDEX(_xlfn._xlws.FILTER(list,lookuplist=D$3),$B18),"")</f>
        <v/>
      </c>
      <c r="E18" s="23"/>
      <c r="G18" s="23"/>
      <c r="H18" s="8" t="str" cm="1">
        <f t="array" ref="H18">IFERROR(INDEX(_xlfn._xlws.FILTER(list,lookuplist=H$3),$B18),"")</f>
        <v/>
      </c>
      <c r="I18" s="23"/>
      <c r="K18" s="23"/>
      <c r="L18" s="10" t="str" cm="1">
        <f t="array" ref="L18">IFERROR(INDEX(_xlfn._xlws.FILTER(list,lookuplist=L$3),$B18),"")</f>
        <v/>
      </c>
      <c r="M18" s="23"/>
      <c r="O18" s="23"/>
      <c r="P18" s="12" t="str" cm="1">
        <f t="array" ref="P18">IFERROR(INDEX(_xlfn._xlws.FILTER(list,lookuplist=P$3),$B18),"")</f>
        <v/>
      </c>
      <c r="Q18" s="23"/>
    </row>
    <row r="19" spans="2:17" ht="25.05" customHeight="1" x14ac:dyDescent="0.5">
      <c r="B19" s="14">
        <v>4</v>
      </c>
      <c r="C19" s="23"/>
      <c r="D19" s="7" t="str" cm="1">
        <f t="array" ref="D19">IFERROR(INDEX(_xlfn._xlws.FILTER(namelist,lookuplist=D$3),$B18),"")</f>
        <v/>
      </c>
      <c r="E19" s="23"/>
      <c r="G19" s="23"/>
      <c r="H19" s="9" t="str" cm="1">
        <f t="array" ref="H19">IFERROR(INDEX(_xlfn._xlws.FILTER(namelist,lookuplist=H$3),$B18),"")</f>
        <v/>
      </c>
      <c r="I19" s="23"/>
      <c r="K19" s="23"/>
      <c r="L19" s="11" t="str" cm="1">
        <f t="array" ref="L19">IFERROR(INDEX(_xlfn._xlws.FILTER(namelist,lookuplist=L$3),$B18),"")</f>
        <v/>
      </c>
      <c r="M19" s="23"/>
      <c r="O19" s="23"/>
      <c r="P19" s="13" t="str" cm="1">
        <f t="array" ref="P19">IFERROR(INDEX(_xlfn._xlws.FILTER(namelist,lookuplist=P$3),$B18),"")</f>
        <v/>
      </c>
      <c r="Q19" s="23"/>
    </row>
    <row r="20" spans="2:17" ht="25.05" customHeight="1" x14ac:dyDescent="0.5">
      <c r="C20" s="23"/>
      <c r="D20" s="23"/>
      <c r="E20" s="23"/>
      <c r="G20" s="23"/>
      <c r="H20" s="23"/>
      <c r="I20" s="23"/>
      <c r="K20" s="23"/>
      <c r="L20" s="23"/>
      <c r="M20" s="23"/>
      <c r="O20" s="23"/>
      <c r="P20" s="23"/>
      <c r="Q20" s="23"/>
    </row>
    <row r="21" spans="2:17" ht="25.05" customHeight="1" x14ac:dyDescent="0.5">
      <c r="C21" s="23"/>
      <c r="D21" s="23"/>
      <c r="E21" s="23"/>
      <c r="G21" s="23"/>
      <c r="H21" s="23"/>
      <c r="I21" s="23"/>
      <c r="K21" s="23"/>
      <c r="L21" s="23"/>
      <c r="M21" s="23"/>
      <c r="O21" s="23"/>
      <c r="P21" s="23"/>
      <c r="Q21" s="23"/>
    </row>
    <row r="22" spans="2:17" ht="25.05" customHeight="1" x14ac:dyDescent="0.5">
      <c r="B22" s="14">
        <v>5</v>
      </c>
      <c r="C22" s="23"/>
      <c r="D22" s="6" t="str" cm="1">
        <f t="array" ref="D22">IFERROR(INDEX(_xlfn._xlws.FILTER(list,lookuplist=D$3),$B22),"")</f>
        <v/>
      </c>
      <c r="E22" s="23"/>
      <c r="G22" s="23"/>
      <c r="H22" s="8" t="str" cm="1">
        <f t="array" ref="H22">IFERROR(INDEX(_xlfn._xlws.FILTER(list,lookuplist=H$3),$B22),"")</f>
        <v/>
      </c>
      <c r="I22" s="23"/>
      <c r="K22" s="23"/>
      <c r="L22" s="10" t="str" cm="1">
        <f t="array" ref="L22">IFERROR(INDEX(_xlfn._xlws.FILTER(list,lookuplist=L$3),$B22),"")</f>
        <v/>
      </c>
      <c r="M22" s="23"/>
      <c r="O22" s="23"/>
      <c r="P22" s="12" t="str" cm="1">
        <f t="array" ref="P22">IFERROR(INDEX(_xlfn._xlws.FILTER(list,lookuplist=P$3),$B22),"")</f>
        <v/>
      </c>
      <c r="Q22" s="23"/>
    </row>
    <row r="23" spans="2:17" ht="25.05" customHeight="1" x14ac:dyDescent="0.5">
      <c r="B23" s="14">
        <v>5</v>
      </c>
      <c r="C23" s="23"/>
      <c r="D23" s="7" t="str" cm="1">
        <f t="array" ref="D23">IFERROR(INDEX(_xlfn._xlws.FILTER(namelist,lookuplist=D$3),$B22),"")</f>
        <v/>
      </c>
      <c r="E23" s="23"/>
      <c r="G23" s="23"/>
      <c r="H23" s="9" t="str" cm="1">
        <f t="array" ref="H23">IFERROR(INDEX(_xlfn._xlws.FILTER(namelist,lookuplist=H$3),$B22),"")</f>
        <v/>
      </c>
      <c r="I23" s="23"/>
      <c r="K23" s="23"/>
      <c r="L23" s="11" t="str" cm="1">
        <f t="array" ref="L23">IFERROR(INDEX(_xlfn._xlws.FILTER(namelist,lookuplist=L$3),$B22),"")</f>
        <v/>
      </c>
      <c r="M23" s="23"/>
      <c r="O23" s="23"/>
      <c r="P23" s="13" t="str" cm="1">
        <f t="array" ref="P23">IFERROR(INDEX(_xlfn._xlws.FILTER(namelist,lookuplist=P$3),$B22),"")</f>
        <v/>
      </c>
      <c r="Q23" s="23"/>
    </row>
    <row r="24" spans="2:17" ht="25.05" customHeight="1" x14ac:dyDescent="0.5">
      <c r="C24" s="23"/>
      <c r="D24" s="23"/>
      <c r="E24" s="23"/>
      <c r="G24" s="23"/>
      <c r="H24" s="23"/>
      <c r="I24" s="23"/>
      <c r="K24" s="23"/>
      <c r="L24" s="23"/>
      <c r="M24" s="23"/>
      <c r="O24" s="23"/>
      <c r="P24" s="23"/>
      <c r="Q24" s="23"/>
    </row>
    <row r="25" spans="2:17" ht="25.05" customHeight="1" x14ac:dyDescent="0.5">
      <c r="C25" s="23"/>
      <c r="D25" s="23"/>
      <c r="E25" s="23"/>
      <c r="G25" s="23"/>
      <c r="H25" s="23"/>
      <c r="I25" s="23"/>
      <c r="K25" s="23"/>
      <c r="L25" s="23"/>
      <c r="M25" s="23"/>
      <c r="O25" s="23"/>
      <c r="P25" s="23"/>
      <c r="Q25" s="23"/>
    </row>
    <row r="26" spans="2:17" ht="25.05" customHeight="1" x14ac:dyDescent="0.5">
      <c r="B26" s="14">
        <v>6</v>
      </c>
      <c r="C26" s="23"/>
      <c r="D26" s="6" t="str" cm="1">
        <f t="array" ref="D26">IFERROR(INDEX(_xlfn._xlws.FILTER(list,lookuplist=D$3),$B26),"")</f>
        <v/>
      </c>
      <c r="E26" s="23"/>
      <c r="G26" s="23"/>
      <c r="H26" s="8" t="str" cm="1">
        <f t="array" ref="H26">IFERROR(INDEX(_xlfn._xlws.FILTER(list,lookuplist=H$3),$B26),"")</f>
        <v/>
      </c>
      <c r="I26" s="23"/>
      <c r="K26" s="23"/>
      <c r="L26" s="10" t="str" cm="1">
        <f t="array" ref="L26">IFERROR(INDEX(_xlfn._xlws.FILTER(list,lookuplist=L$3),$B26),"")</f>
        <v/>
      </c>
      <c r="M26" s="23"/>
      <c r="O26" s="23"/>
      <c r="P26" s="12" t="str" cm="1">
        <f t="array" ref="P26">IFERROR(INDEX(_xlfn._xlws.FILTER(list,lookuplist=P$3),$B26),"")</f>
        <v/>
      </c>
      <c r="Q26" s="23"/>
    </row>
    <row r="27" spans="2:17" ht="25.05" customHeight="1" x14ac:dyDescent="0.5">
      <c r="B27" s="14">
        <v>6</v>
      </c>
      <c r="C27" s="23"/>
      <c r="D27" s="7" t="str" cm="1">
        <f t="array" ref="D27">IFERROR(INDEX(_xlfn._xlws.FILTER(namelist,lookuplist=D$3),$B26),"")</f>
        <v/>
      </c>
      <c r="E27" s="23"/>
      <c r="G27" s="23"/>
      <c r="H27" s="9" t="str" cm="1">
        <f t="array" ref="H27">IFERROR(INDEX(_xlfn._xlws.FILTER(namelist,lookuplist=H$3),$B26),"")</f>
        <v/>
      </c>
      <c r="I27" s="23"/>
      <c r="K27" s="23"/>
      <c r="L27" s="11" t="str" cm="1">
        <f t="array" ref="L27">IFERROR(INDEX(_xlfn._xlws.FILTER(namelist,lookuplist=L$3),$B26),"")</f>
        <v/>
      </c>
      <c r="M27" s="23"/>
      <c r="O27" s="23"/>
      <c r="P27" s="13" t="str" cm="1">
        <f t="array" ref="P27">IFERROR(INDEX(_xlfn._xlws.FILTER(namelist,lookuplist=P$3),$B26),"")</f>
        <v/>
      </c>
      <c r="Q27" s="23"/>
    </row>
    <row r="28" spans="2:17" ht="25.05" customHeight="1" x14ac:dyDescent="0.5">
      <c r="C28" s="23"/>
      <c r="D28" s="23"/>
      <c r="E28" s="23"/>
      <c r="G28" s="23"/>
      <c r="H28" s="23"/>
      <c r="I28" s="23"/>
      <c r="K28" s="23"/>
      <c r="L28" s="23"/>
      <c r="M28" s="23"/>
      <c r="O28" s="23"/>
      <c r="P28" s="23"/>
      <c r="Q28" s="23"/>
    </row>
    <row r="29" spans="2:17" ht="25.05" customHeight="1" x14ac:dyDescent="0.5">
      <c r="C29" s="23"/>
      <c r="D29" s="23"/>
      <c r="E29" s="23"/>
      <c r="G29" s="23"/>
      <c r="H29" s="23"/>
      <c r="I29" s="23"/>
      <c r="K29" s="23"/>
      <c r="L29" s="23"/>
      <c r="M29" s="23"/>
      <c r="O29" s="23"/>
      <c r="P29" s="23"/>
      <c r="Q29" s="23"/>
    </row>
    <row r="30" spans="2:17" ht="25.05" customHeight="1" x14ac:dyDescent="0.5">
      <c r="B30" s="14">
        <v>7</v>
      </c>
      <c r="C30" s="23"/>
      <c r="D30" s="6" t="str" cm="1">
        <f t="array" ref="D30">IFERROR(INDEX(_xlfn._xlws.FILTER(list,lookuplist=D$3),$B30),"")</f>
        <v/>
      </c>
      <c r="E30" s="23"/>
      <c r="G30" s="23"/>
      <c r="H30" s="8" t="str" cm="1">
        <f t="array" ref="H30">IFERROR(INDEX(_xlfn._xlws.FILTER(list,lookuplist=H$3),$B30),"")</f>
        <v/>
      </c>
      <c r="I30" s="23"/>
      <c r="K30" s="23"/>
      <c r="L30" s="10" t="str" cm="1">
        <f t="array" ref="L30">IFERROR(INDEX(_xlfn._xlws.FILTER(list,lookuplist=L$3),$B30),"")</f>
        <v/>
      </c>
      <c r="M30" s="23"/>
      <c r="O30" s="23"/>
      <c r="P30" s="12" t="str" cm="1">
        <f t="array" ref="P30">IFERROR(INDEX(_xlfn._xlws.FILTER(list,lookuplist=P$3),$B30),"")</f>
        <v/>
      </c>
      <c r="Q30" s="23"/>
    </row>
    <row r="31" spans="2:17" ht="25.05" customHeight="1" x14ac:dyDescent="0.5">
      <c r="B31" s="14">
        <v>7</v>
      </c>
      <c r="C31" s="23"/>
      <c r="D31" s="7" t="str" cm="1">
        <f t="array" ref="D31">IFERROR(INDEX(_xlfn._xlws.FILTER(namelist,lookuplist=D$3),$B30),"")</f>
        <v/>
      </c>
      <c r="E31" s="23"/>
      <c r="G31" s="23"/>
      <c r="H31" s="9" t="str" cm="1">
        <f t="array" ref="H31">IFERROR(INDEX(_xlfn._xlws.FILTER(namelist,lookuplist=H$3),$B30),"")</f>
        <v/>
      </c>
      <c r="I31" s="23"/>
      <c r="K31" s="23"/>
      <c r="L31" s="11" t="str" cm="1">
        <f t="array" ref="L31">IFERROR(INDEX(_xlfn._xlws.FILTER(namelist,lookuplist=L$3),$B30),"")</f>
        <v/>
      </c>
      <c r="M31" s="23"/>
      <c r="O31" s="23"/>
      <c r="P31" s="13" t="str" cm="1">
        <f t="array" ref="P31">IFERROR(INDEX(_xlfn._xlws.FILTER(namelist,lookuplist=P$3),$B30),"")</f>
        <v/>
      </c>
      <c r="Q31" s="23"/>
    </row>
    <row r="32" spans="2:17" ht="25.05" customHeight="1" x14ac:dyDescent="0.5">
      <c r="C32" s="23"/>
      <c r="D32" s="23"/>
      <c r="E32" s="23"/>
      <c r="G32" s="23"/>
      <c r="H32" s="23"/>
      <c r="I32" s="23"/>
      <c r="K32" s="23"/>
      <c r="L32" s="23"/>
      <c r="M32" s="23"/>
      <c r="O32" s="23"/>
      <c r="P32" s="23"/>
      <c r="Q32" s="23"/>
    </row>
  </sheetData>
  <phoneticPr fontId="1"/>
  <conditionalFormatting sqref="D6:D7 H6:H7 L6:L7 P6:P7 D10:D11 H10:H11 L10:L11 P10:P11 D14:D15 H14:H15 L14:L15 P14:P15 D18:D19 H18:H19 L18:L19 P18:P19 D22:D23 H22:H23 L22:L23 P22:P23 D26:D27 H26:H27 L26:L27 P26:P27 D30:D31 H30:H31 L30:L31 P30:P31">
    <cfRule type="cellIs" dxfId="0" priority="1" operator="equal">
      <formula>""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5</vt:i4>
      </vt:variant>
    </vt:vector>
  </HeadingPairs>
  <TitlesOfParts>
    <vt:vector size="7" baseType="lpstr">
      <vt:lpstr>タスクリスト</vt:lpstr>
      <vt:lpstr>カンバン</vt:lpstr>
      <vt:lpstr>list</vt:lpstr>
      <vt:lpstr>lookuplist</vt:lpstr>
      <vt:lpstr>namelist</vt:lpstr>
      <vt:lpstr>statuslist</vt:lpstr>
      <vt:lpstr>statustable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 wanko</dc:creator>
  <cp:lastModifiedBy>先生 wanko</cp:lastModifiedBy>
  <dcterms:created xsi:type="dcterms:W3CDTF">2025-09-21T00:05:37Z</dcterms:created>
  <dcterms:modified xsi:type="dcterms:W3CDTF">2025-09-25T01:06:55Z</dcterms:modified>
</cp:coreProperties>
</file>